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3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4.xml" ContentType="application/vnd.openxmlformats-officedocument.drawing+xml"/>
  <Override PartName="/xl/embeddings/oleObject1.bin" ContentType="application/vnd.openxmlformats-officedocument.oleObject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10.80\share\ポスティング\ﾎﾟｽﾃｨﾝｸﾞ事業部\ポスティング\配布発注書\25年3月～25年5月ポスティング発注書\長岡\"/>
    </mc:Choice>
  </mc:AlternateContent>
  <xr:revisionPtr revIDLastSave="0" documentId="13_ncr:1_{BD71AD5C-B339-43FA-BA68-429549A3756F}" xr6:coauthVersionLast="47" xr6:coauthVersionMax="47" xr10:uidLastSave="{00000000-0000-0000-0000-000000000000}"/>
  <bookViews>
    <workbookView xWindow="-108" yWindow="-108" windowWidth="23256" windowHeight="12456" xr2:uid="{6694DA13-1DF8-4D82-944D-919431F07ED6}"/>
  </bookViews>
  <sheets>
    <sheet name="お願い" sheetId="4" r:id="rId1"/>
    <sheet name="まるごとチラシ折込発注書" sheetId="1" r:id="rId2"/>
    <sheet name="チラシのみの配布発注書" sheetId="2" r:id="rId3"/>
    <sheet name="2025年情報誌スケジュール" sheetId="8" r:id="rId4"/>
    <sheet name="2025年チラシスケジュール" sheetId="9" r:id="rId5"/>
  </sheets>
  <definedNames>
    <definedName name="_xlnm.Print_Area" localSheetId="4">'2025年チラシスケジュール'!$A$2:$F$35</definedName>
    <definedName name="_xlnm.Print_Area" localSheetId="3">'2025年情報誌スケジュール'!$A$1:$H$36</definedName>
    <definedName name="_xlnm.Print_Area" localSheetId="2">チラシのみの配布発注書!$A$1:$L$48</definedName>
    <definedName name="_xlnm.Print_Area" localSheetId="1">まるごとチラシ折込発注書!$A$1:$L$96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5" i="2" l="1"/>
  <c r="L25" i="2"/>
  <c r="H30" i="2"/>
  <c r="G30" i="2"/>
  <c r="L46" i="1"/>
  <c r="K46" i="1"/>
  <c r="L88" i="1"/>
  <c r="H80" i="1"/>
  <c r="D95" i="1"/>
  <c r="C95" i="1"/>
  <c r="K88" i="1"/>
  <c r="G80" i="1"/>
  <c r="I46" i="2"/>
  <c r="F95" i="1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E7" i="9"/>
  <c r="A3" i="9"/>
  <c r="H29" i="8"/>
  <c r="D29" i="8"/>
  <c r="F29" i="8" s="1"/>
  <c r="H28" i="8"/>
  <c r="D28" i="8"/>
  <c r="F28" i="8" s="1"/>
  <c r="H27" i="8"/>
  <c r="D27" i="8"/>
  <c r="F27" i="8" s="1"/>
  <c r="H26" i="8"/>
  <c r="D26" i="8"/>
  <c r="F26" i="8" s="1"/>
  <c r="H25" i="8"/>
  <c r="D25" i="8"/>
  <c r="F25" i="8" s="1"/>
  <c r="H24" i="8"/>
  <c r="D24" i="8"/>
  <c r="F24" i="8" s="1"/>
  <c r="H23" i="8"/>
  <c r="D23" i="8"/>
  <c r="F23" i="8" s="1"/>
  <c r="H22" i="8"/>
  <c r="D22" i="8"/>
  <c r="F22" i="8" s="1"/>
  <c r="H21" i="8"/>
  <c r="D21" i="8"/>
  <c r="F21" i="8" s="1"/>
  <c r="H20" i="8"/>
  <c r="F20" i="8"/>
  <c r="H19" i="8"/>
  <c r="D19" i="8"/>
  <c r="F19" i="8" s="1"/>
  <c r="H18" i="8"/>
  <c r="D18" i="8"/>
  <c r="F18" i="8" s="1"/>
  <c r="H17" i="8"/>
  <c r="D17" i="8"/>
  <c r="F17" i="8" s="1"/>
  <c r="H16" i="8"/>
  <c r="D16" i="8"/>
  <c r="F16" i="8" s="1"/>
  <c r="H15" i="8"/>
  <c r="D15" i="8"/>
  <c r="F15" i="8" s="1"/>
  <c r="H14" i="8"/>
  <c r="D14" i="8"/>
  <c r="F14" i="8" s="1"/>
  <c r="H13" i="8"/>
  <c r="D13" i="8"/>
  <c r="F13" i="8" s="1"/>
  <c r="H12" i="8"/>
  <c r="D12" i="8"/>
  <c r="F12" i="8" s="1"/>
  <c r="H11" i="8"/>
  <c r="D11" i="8"/>
  <c r="F11" i="8" s="1"/>
  <c r="H10" i="8"/>
  <c r="D10" i="8"/>
  <c r="F10" i="8" s="1"/>
  <c r="H9" i="8"/>
  <c r="D9" i="8"/>
  <c r="F9" i="8" s="1"/>
  <c r="H8" i="8"/>
  <c r="D8" i="8"/>
  <c r="F8" i="8" s="1"/>
  <c r="H7" i="8"/>
  <c r="D7" i="8"/>
  <c r="F7" i="8" s="1"/>
  <c r="H6" i="8"/>
  <c r="D6" i="8"/>
  <c r="F6" i="8" s="1"/>
  <c r="A3" i="8"/>
  <c r="K32" i="2" l="1"/>
  <c r="G4" i="2"/>
  <c r="I45" i="2"/>
  <c r="I42" i="2"/>
  <c r="F94" i="1" l="1"/>
  <c r="F91" i="1"/>
  <c r="K43" i="2" l="1"/>
  <c r="F92" i="1" l="1"/>
  <c r="E52" i="1" l="1"/>
  <c r="A52" i="1"/>
  <c r="G4" i="1" l="1"/>
  <c r="G52" i="1" l="1"/>
  <c r="I49" i="1"/>
  <c r="L54" i="1" l="1"/>
  <c r="L53" i="1"/>
  <c r="L52" i="1"/>
  <c r="J54" i="1"/>
  <c r="J53" i="1"/>
  <c r="J52" i="1"/>
  <c r="G88" i="1" l="1"/>
  <c r="J51" i="1"/>
</calcChain>
</file>

<file path=xl/sharedStrings.xml><?xml version="1.0" encoding="utf-8"?>
<sst xmlns="http://schemas.openxmlformats.org/spreadsheetml/2006/main" count="792" uniqueCount="587">
  <si>
    <t>チラシ折込発注書</t>
    <rPh sb="3" eb="5">
      <t>オリコミ</t>
    </rPh>
    <rPh sb="5" eb="8">
      <t>ハッチュウショ</t>
    </rPh>
    <phoneticPr fontId="3"/>
  </si>
  <si>
    <t>枚数</t>
    <rPh sb="0" eb="2">
      <t>マイスウ</t>
    </rPh>
    <phoneticPr fontId="3"/>
  </si>
  <si>
    <t>代理店</t>
    <rPh sb="0" eb="3">
      <t>ダイリテン</t>
    </rPh>
    <phoneticPr fontId="3"/>
  </si>
  <si>
    <t>●長岡川東エリア</t>
    <rPh sb="1" eb="3">
      <t>ナガオカ</t>
    </rPh>
    <rPh sb="3" eb="5">
      <t>カワヒガシ</t>
    </rPh>
    <phoneticPr fontId="3"/>
  </si>
  <si>
    <t>町名</t>
    <rPh sb="0" eb="1">
      <t>マチ</t>
    </rPh>
    <rPh sb="1" eb="2">
      <t>メイ</t>
    </rPh>
    <phoneticPr fontId="3"/>
  </si>
  <si>
    <t>配布部数</t>
    <rPh sb="0" eb="2">
      <t>ハイフ</t>
    </rPh>
    <rPh sb="2" eb="4">
      <t>ブスウ</t>
    </rPh>
    <phoneticPr fontId="3"/>
  </si>
  <si>
    <t>1-1</t>
    <phoneticPr fontId="3"/>
  </si>
  <si>
    <t>南町1～3</t>
    <rPh sb="0" eb="1">
      <t>ミナミ</t>
    </rPh>
    <rPh sb="1" eb="2">
      <t>マチ</t>
    </rPh>
    <phoneticPr fontId="3"/>
  </si>
  <si>
    <t>14-1</t>
  </si>
  <si>
    <t>中島1～2</t>
    <rPh sb="0" eb="2">
      <t>ナカジマ</t>
    </rPh>
    <phoneticPr fontId="3"/>
  </si>
  <si>
    <t>30-1</t>
  </si>
  <si>
    <t>寿1～3</t>
    <rPh sb="0" eb="1">
      <t>コトブキ</t>
    </rPh>
    <phoneticPr fontId="3"/>
  </si>
  <si>
    <t>49-1</t>
  </si>
  <si>
    <t>下々条</t>
    <rPh sb="0" eb="3">
      <t>シモゲジョウ</t>
    </rPh>
    <phoneticPr fontId="3"/>
  </si>
  <si>
    <t>1-2</t>
  </si>
  <si>
    <t>柏町1～2</t>
    <phoneticPr fontId="3"/>
  </si>
  <si>
    <t>14-2</t>
  </si>
  <si>
    <t>中島3～4</t>
    <rPh sb="0" eb="2">
      <t>ナカジマ</t>
    </rPh>
    <phoneticPr fontId="3"/>
  </si>
  <si>
    <t>30-2</t>
  </si>
  <si>
    <t>城岡1～3</t>
    <rPh sb="0" eb="2">
      <t>ジョウオカ</t>
    </rPh>
    <phoneticPr fontId="3"/>
  </si>
  <si>
    <t>49-1-2</t>
  </si>
  <si>
    <t>下々条町</t>
    <rPh sb="0" eb="3">
      <t>シモゲジョウ</t>
    </rPh>
    <rPh sb="3" eb="4">
      <t>マチ</t>
    </rPh>
    <phoneticPr fontId="3"/>
  </si>
  <si>
    <t>2-1</t>
    <phoneticPr fontId="3"/>
  </si>
  <si>
    <t>千歳1～3
宮原1～3</t>
    <rPh sb="0" eb="2">
      <t>センザイ</t>
    </rPh>
    <rPh sb="6" eb="8">
      <t>ミヤバラ</t>
    </rPh>
    <phoneticPr fontId="3"/>
  </si>
  <si>
    <t>15-1</t>
  </si>
  <si>
    <t>中島5～7</t>
    <rPh sb="0" eb="2">
      <t>ナカジマ</t>
    </rPh>
    <phoneticPr fontId="3"/>
  </si>
  <si>
    <t>31-1</t>
  </si>
  <si>
    <t>宮内1～2</t>
    <rPh sb="0" eb="2">
      <t>ミヤウチ</t>
    </rPh>
    <phoneticPr fontId="3"/>
  </si>
  <si>
    <t>49-2</t>
  </si>
  <si>
    <t>宝4～5
中瀬1～2</t>
    <rPh sb="0" eb="1">
      <t>タカラ</t>
    </rPh>
    <rPh sb="5" eb="7">
      <t>ナカセ</t>
    </rPh>
    <phoneticPr fontId="3"/>
  </si>
  <si>
    <t>3-1</t>
    <phoneticPr fontId="3"/>
  </si>
  <si>
    <t>幸町1～3
千手1～3</t>
    <rPh sb="0" eb="2">
      <t>サイワイチョウ</t>
    </rPh>
    <rPh sb="6" eb="8">
      <t>センジュ</t>
    </rPh>
    <phoneticPr fontId="3"/>
  </si>
  <si>
    <t>16-1</t>
  </si>
  <si>
    <t>日赤町、信濃、春日</t>
    <rPh sb="0" eb="2">
      <t>ニッセキ</t>
    </rPh>
    <rPh sb="2" eb="3">
      <t>チョウ</t>
    </rPh>
    <rPh sb="4" eb="6">
      <t>シナノ</t>
    </rPh>
    <rPh sb="7" eb="9">
      <t>カスガ</t>
    </rPh>
    <phoneticPr fontId="3"/>
  </si>
  <si>
    <t>31-2</t>
  </si>
  <si>
    <t>宮内3～4</t>
    <rPh sb="0" eb="2">
      <t>ミヤウチ</t>
    </rPh>
    <phoneticPr fontId="3"/>
  </si>
  <si>
    <t>49-3</t>
  </si>
  <si>
    <t>4-1</t>
    <phoneticPr fontId="3"/>
  </si>
  <si>
    <t>西千手1～3</t>
    <rPh sb="0" eb="1">
      <t>ニシ</t>
    </rPh>
    <rPh sb="1" eb="3">
      <t>センジュ</t>
    </rPh>
    <phoneticPr fontId="3"/>
  </si>
  <si>
    <t>17-1</t>
  </si>
  <si>
    <t>水道町1～5</t>
    <rPh sb="0" eb="2">
      <t>スイドウ</t>
    </rPh>
    <rPh sb="2" eb="3">
      <t>チョウ</t>
    </rPh>
    <phoneticPr fontId="3"/>
  </si>
  <si>
    <t>32-1</t>
  </si>
  <si>
    <t>宮内5～6</t>
    <rPh sb="0" eb="2">
      <t>ミヤウチ</t>
    </rPh>
    <phoneticPr fontId="3"/>
  </si>
  <si>
    <t>49-3-1</t>
  </si>
  <si>
    <t>4-1-2</t>
    <phoneticPr fontId="3"/>
  </si>
  <si>
    <t>草生津1～3</t>
    <phoneticPr fontId="3"/>
  </si>
  <si>
    <t>18-1</t>
  </si>
  <si>
    <t>昭和1～2</t>
    <rPh sb="0" eb="2">
      <t>ショウワ</t>
    </rPh>
    <phoneticPr fontId="3"/>
  </si>
  <si>
    <t>32-2</t>
  </si>
  <si>
    <t>宮内7～8</t>
    <rPh sb="0" eb="2">
      <t>ミヤウチ</t>
    </rPh>
    <phoneticPr fontId="3"/>
  </si>
  <si>
    <t>50-1</t>
  </si>
  <si>
    <t>高見町</t>
    <rPh sb="0" eb="1">
      <t>タカ</t>
    </rPh>
    <rPh sb="1" eb="2">
      <t>ミ</t>
    </rPh>
    <rPh sb="2" eb="3">
      <t>マチ</t>
    </rPh>
    <phoneticPr fontId="3"/>
  </si>
  <si>
    <t>4-2</t>
    <phoneticPr fontId="3"/>
  </si>
  <si>
    <t>山田1～3</t>
    <rPh sb="0" eb="2">
      <t>ヤマダ</t>
    </rPh>
    <phoneticPr fontId="3"/>
  </si>
  <si>
    <t>18-2</t>
  </si>
  <si>
    <t>松葉1～2</t>
    <rPh sb="0" eb="2">
      <t>マツバ</t>
    </rPh>
    <phoneticPr fontId="3"/>
  </si>
  <si>
    <t>33-1</t>
  </si>
  <si>
    <t>50-2</t>
  </si>
  <si>
    <t>5-1</t>
    <phoneticPr fontId="3"/>
  </si>
  <si>
    <t>台町1～2
弓町1～2</t>
    <rPh sb="0" eb="2">
      <t>ダイマチ</t>
    </rPh>
    <rPh sb="6" eb="8">
      <t>ユミマチ</t>
    </rPh>
    <phoneticPr fontId="3"/>
  </si>
  <si>
    <t>19-1</t>
  </si>
  <si>
    <t>西神田町1～2
西神田町</t>
    <rPh sb="0" eb="1">
      <t>ニシ</t>
    </rPh>
    <rPh sb="1" eb="3">
      <t>カンダ</t>
    </rPh>
    <rPh sb="3" eb="4">
      <t>マチ</t>
    </rPh>
    <rPh sb="8" eb="9">
      <t>ニシ</t>
    </rPh>
    <rPh sb="9" eb="11">
      <t>カンダ</t>
    </rPh>
    <rPh sb="11" eb="12">
      <t>マチ</t>
    </rPh>
    <phoneticPr fontId="3"/>
  </si>
  <si>
    <t>34-1</t>
  </si>
  <si>
    <t>摂田屋1～2</t>
    <rPh sb="0" eb="3">
      <t>セッタヤ</t>
    </rPh>
    <phoneticPr fontId="3"/>
  </si>
  <si>
    <t>50-3</t>
  </si>
  <si>
    <t>天神町</t>
    <rPh sb="0" eb="3">
      <t>テンジンマチ</t>
    </rPh>
    <phoneticPr fontId="3"/>
  </si>
  <si>
    <t>6-1</t>
    <phoneticPr fontId="3"/>
  </si>
  <si>
    <t>四郎丸1～4</t>
    <rPh sb="0" eb="3">
      <t>シロウマル</t>
    </rPh>
    <phoneticPr fontId="3"/>
  </si>
  <si>
    <t>19-2</t>
  </si>
  <si>
    <t>石内1～2
泉1～2</t>
    <rPh sb="0" eb="2">
      <t>イシウチ</t>
    </rPh>
    <rPh sb="6" eb="7">
      <t>イズミ</t>
    </rPh>
    <phoneticPr fontId="3"/>
  </si>
  <si>
    <t>34-2</t>
  </si>
  <si>
    <t>摂田屋3～5</t>
    <rPh sb="0" eb="3">
      <t>セッタヤ</t>
    </rPh>
    <phoneticPr fontId="3"/>
  </si>
  <si>
    <t>51-1</t>
  </si>
  <si>
    <t>東高見1、高見1～2
新組町(一部)</t>
    <rPh sb="0" eb="1">
      <t>ヒガシ</t>
    </rPh>
    <rPh sb="1" eb="3">
      <t>タカミ</t>
    </rPh>
    <rPh sb="5" eb="7">
      <t>タカミ</t>
    </rPh>
    <rPh sb="11" eb="12">
      <t>シン</t>
    </rPh>
    <rPh sb="12" eb="13">
      <t>グミ</t>
    </rPh>
    <rPh sb="13" eb="14">
      <t>マチ</t>
    </rPh>
    <rPh sb="15" eb="17">
      <t>イチブ</t>
    </rPh>
    <phoneticPr fontId="3"/>
  </si>
  <si>
    <t>7-1</t>
    <phoneticPr fontId="3"/>
  </si>
  <si>
    <t>学校町1</t>
    <rPh sb="0" eb="2">
      <t>ガッコウ</t>
    </rPh>
    <rPh sb="2" eb="3">
      <t>マチ</t>
    </rPh>
    <phoneticPr fontId="3"/>
  </si>
  <si>
    <t>長町1～2
稽古町</t>
    <rPh sb="0" eb="2">
      <t>ナガマチ</t>
    </rPh>
    <rPh sb="6" eb="8">
      <t>ケイコ</t>
    </rPh>
    <rPh sb="8" eb="9">
      <t>マチ</t>
    </rPh>
    <phoneticPr fontId="3"/>
  </si>
  <si>
    <t>34-3</t>
  </si>
  <si>
    <t>摂田屋町</t>
    <rPh sb="0" eb="3">
      <t>セッタヤ</t>
    </rPh>
    <rPh sb="3" eb="4">
      <t>マチ</t>
    </rPh>
    <phoneticPr fontId="3"/>
  </si>
  <si>
    <t>52-1</t>
  </si>
  <si>
    <t>美園</t>
    <rPh sb="0" eb="2">
      <t>ミソノ</t>
    </rPh>
    <phoneticPr fontId="3"/>
  </si>
  <si>
    <t>7-2</t>
  </si>
  <si>
    <t>学校町2</t>
    <rPh sb="0" eb="2">
      <t>ガッコウ</t>
    </rPh>
    <rPh sb="2" eb="3">
      <t>マチ</t>
    </rPh>
    <phoneticPr fontId="3"/>
  </si>
  <si>
    <t>20-2</t>
  </si>
  <si>
    <t>神田1～3
袋町1～3、関東町</t>
    <rPh sb="0" eb="2">
      <t>カンダ</t>
    </rPh>
    <rPh sb="6" eb="7">
      <t>フクロ</t>
    </rPh>
    <rPh sb="7" eb="8">
      <t>マチ</t>
    </rPh>
    <rPh sb="12" eb="14">
      <t>カントウ</t>
    </rPh>
    <rPh sb="14" eb="15">
      <t>チョウ</t>
    </rPh>
    <phoneticPr fontId="3"/>
  </si>
  <si>
    <t>35-1</t>
  </si>
  <si>
    <t>曲新町1～3
曲新町</t>
    <rPh sb="0" eb="3">
      <t>マガリアラマチ</t>
    </rPh>
    <rPh sb="7" eb="10">
      <t>マガリアラマチ</t>
    </rPh>
    <phoneticPr fontId="3"/>
  </si>
  <si>
    <t>52-2</t>
  </si>
  <si>
    <t>豊</t>
    <rPh sb="0" eb="1">
      <t>ユタカ</t>
    </rPh>
    <phoneticPr fontId="3"/>
  </si>
  <si>
    <t>7-3</t>
  </si>
  <si>
    <t>学校町3</t>
    <rPh sb="0" eb="2">
      <t>ガッコウ</t>
    </rPh>
    <rPh sb="2" eb="3">
      <t>マチ</t>
    </rPh>
    <phoneticPr fontId="3"/>
  </si>
  <si>
    <t>21-1</t>
  </si>
  <si>
    <t>福住1～3</t>
    <rPh sb="0" eb="2">
      <t>フクズミ</t>
    </rPh>
    <phoneticPr fontId="3"/>
  </si>
  <si>
    <t>36-1</t>
  </si>
  <si>
    <t>前島町
上前島町3</t>
    <rPh sb="0" eb="2">
      <t>マエジマ</t>
    </rPh>
    <rPh sb="2" eb="3">
      <t>マチ</t>
    </rPh>
    <rPh sb="4" eb="8">
      <t>カミマエジママチ</t>
    </rPh>
    <phoneticPr fontId="3"/>
  </si>
  <si>
    <t>52-3</t>
  </si>
  <si>
    <t>新保1</t>
    <rPh sb="0" eb="2">
      <t>ニイボ</t>
    </rPh>
    <phoneticPr fontId="3"/>
  </si>
  <si>
    <t>8-1</t>
    <phoneticPr fontId="3"/>
  </si>
  <si>
    <t>金房1～3</t>
    <rPh sb="0" eb="1">
      <t>カネ</t>
    </rPh>
    <rPh sb="1" eb="2">
      <t>フサ</t>
    </rPh>
    <phoneticPr fontId="3"/>
  </si>
  <si>
    <t>21-2</t>
  </si>
  <si>
    <t>東神田1～3
愛宕1～3</t>
    <rPh sb="0" eb="1">
      <t>ヒガシ</t>
    </rPh>
    <rPh sb="1" eb="3">
      <t>カンダ</t>
    </rPh>
    <rPh sb="7" eb="9">
      <t>アタゴ</t>
    </rPh>
    <phoneticPr fontId="3"/>
  </si>
  <si>
    <t>36-2</t>
  </si>
  <si>
    <t>前島町
上前島町2</t>
    <rPh sb="0" eb="2">
      <t>マエジマ</t>
    </rPh>
    <rPh sb="2" eb="3">
      <t>マチ</t>
    </rPh>
    <rPh sb="4" eb="8">
      <t>カミマエジママチ</t>
    </rPh>
    <phoneticPr fontId="3"/>
  </si>
  <si>
    <t>53-1</t>
  </si>
  <si>
    <t>新保2～3</t>
    <rPh sb="0" eb="2">
      <t>シンボ</t>
    </rPh>
    <phoneticPr fontId="3"/>
  </si>
  <si>
    <t>8-2</t>
    <phoneticPr fontId="3"/>
  </si>
  <si>
    <t>土合1～3</t>
    <rPh sb="0" eb="2">
      <t>ドアイ</t>
    </rPh>
    <phoneticPr fontId="3"/>
  </si>
  <si>
    <t>22-1</t>
  </si>
  <si>
    <t>干場1～2</t>
    <rPh sb="0" eb="2">
      <t>ホシバ</t>
    </rPh>
    <phoneticPr fontId="3"/>
  </si>
  <si>
    <t>37-1</t>
  </si>
  <si>
    <t>豊詰町</t>
    <rPh sb="0" eb="1">
      <t>トヨ</t>
    </rPh>
    <rPh sb="1" eb="2">
      <t>ヅ</t>
    </rPh>
    <rPh sb="2" eb="3">
      <t>マチ</t>
    </rPh>
    <phoneticPr fontId="3"/>
  </si>
  <si>
    <t>53-2</t>
  </si>
  <si>
    <t>新保4～6</t>
    <rPh sb="0" eb="2">
      <t>シンボ</t>
    </rPh>
    <phoneticPr fontId="3"/>
  </si>
  <si>
    <t>8-3</t>
  </si>
  <si>
    <t>22-2</t>
  </si>
  <si>
    <t>地蔵1～2</t>
    <rPh sb="0" eb="2">
      <t>ジゾウ</t>
    </rPh>
    <phoneticPr fontId="3"/>
  </si>
  <si>
    <t>37-2</t>
  </si>
  <si>
    <t>下条町</t>
    <rPh sb="0" eb="2">
      <t>ゲジョウ</t>
    </rPh>
    <rPh sb="2" eb="3">
      <t>マチ</t>
    </rPh>
    <phoneticPr fontId="3"/>
  </si>
  <si>
    <t>54-1</t>
  </si>
  <si>
    <t>堀金1～3</t>
    <rPh sb="0" eb="2">
      <t>ホリガネ</t>
    </rPh>
    <phoneticPr fontId="3"/>
  </si>
  <si>
    <t>9-1</t>
    <phoneticPr fontId="3"/>
  </si>
  <si>
    <t>前田1～3</t>
    <rPh sb="0" eb="2">
      <t>マエダ</t>
    </rPh>
    <phoneticPr fontId="3"/>
  </si>
  <si>
    <t>23-1</t>
  </si>
  <si>
    <t>今朝白1</t>
    <rPh sb="0" eb="2">
      <t>ケサ</t>
    </rPh>
    <rPh sb="2" eb="3">
      <t>シロ</t>
    </rPh>
    <phoneticPr fontId="3"/>
  </si>
  <si>
    <t>38-1</t>
  </si>
  <si>
    <t>宮栄1～3</t>
    <rPh sb="0" eb="1">
      <t>ミヤ</t>
    </rPh>
    <rPh sb="1" eb="2">
      <t>サカエ</t>
    </rPh>
    <phoneticPr fontId="3"/>
  </si>
  <si>
    <t>54-2</t>
  </si>
  <si>
    <t>永田1～4
永田町(一部)</t>
    <rPh sb="0" eb="2">
      <t>ナガタ</t>
    </rPh>
    <rPh sb="6" eb="8">
      <t>ナガタ</t>
    </rPh>
    <rPh sb="8" eb="9">
      <t>マチ</t>
    </rPh>
    <rPh sb="10" eb="12">
      <t>イチブ</t>
    </rPh>
    <phoneticPr fontId="3"/>
  </si>
  <si>
    <t>9-1-2</t>
    <phoneticPr fontId="3"/>
  </si>
  <si>
    <t>美沢1
長倉西町</t>
    <rPh sb="0" eb="2">
      <t>ミサワ</t>
    </rPh>
    <rPh sb="4" eb="6">
      <t>ナガクラ</t>
    </rPh>
    <rPh sb="6" eb="8">
      <t>ニシマチ</t>
    </rPh>
    <phoneticPr fontId="3"/>
  </si>
  <si>
    <t>23-2</t>
  </si>
  <si>
    <t>今朝白2</t>
    <rPh sb="0" eb="2">
      <t>ケサ</t>
    </rPh>
    <rPh sb="2" eb="3">
      <t>シロ</t>
    </rPh>
    <phoneticPr fontId="3"/>
  </si>
  <si>
    <t>要町1～3
西宮内1～2</t>
    <rPh sb="0" eb="1">
      <t>カナメ</t>
    </rPh>
    <rPh sb="1" eb="2">
      <t>マチ</t>
    </rPh>
    <rPh sb="6" eb="7">
      <t>ニシ</t>
    </rPh>
    <rPh sb="7" eb="9">
      <t>ミヤウチ</t>
    </rPh>
    <phoneticPr fontId="3"/>
  </si>
  <si>
    <t>55-1</t>
  </si>
  <si>
    <t>稲保町1～2</t>
    <rPh sb="0" eb="1">
      <t>イナ</t>
    </rPh>
    <rPh sb="1" eb="2">
      <t>ホ</t>
    </rPh>
    <rPh sb="2" eb="3">
      <t>マチ</t>
    </rPh>
    <phoneticPr fontId="3"/>
  </si>
  <si>
    <t>9-2</t>
    <phoneticPr fontId="3"/>
  </si>
  <si>
    <t>美沢2～4
四郎丸町(一部)</t>
    <rPh sb="0" eb="2">
      <t>ミサワ</t>
    </rPh>
    <rPh sb="6" eb="9">
      <t>シロウマル</t>
    </rPh>
    <rPh sb="9" eb="10">
      <t>マチ</t>
    </rPh>
    <rPh sb="11" eb="13">
      <t>イチブ</t>
    </rPh>
    <phoneticPr fontId="3"/>
  </si>
  <si>
    <t>23-3</t>
  </si>
  <si>
    <t>今朝白3</t>
    <rPh sb="0" eb="2">
      <t>ケサ</t>
    </rPh>
    <rPh sb="2" eb="3">
      <t>シロ</t>
    </rPh>
    <phoneticPr fontId="3"/>
  </si>
  <si>
    <t>39-1</t>
  </si>
  <si>
    <t>三和、三和町
左近、左近町、宮内町</t>
    <rPh sb="0" eb="2">
      <t>サンワ</t>
    </rPh>
    <rPh sb="3" eb="5">
      <t>サンワ</t>
    </rPh>
    <rPh sb="5" eb="6">
      <t>マチ</t>
    </rPh>
    <rPh sb="7" eb="9">
      <t>サコン</t>
    </rPh>
    <rPh sb="10" eb="12">
      <t>サコン</t>
    </rPh>
    <rPh sb="12" eb="13">
      <t>マチ</t>
    </rPh>
    <rPh sb="14" eb="16">
      <t>ミヤウチ</t>
    </rPh>
    <rPh sb="16" eb="17">
      <t>マチ</t>
    </rPh>
    <phoneticPr fontId="3"/>
  </si>
  <si>
    <t>55-1-2</t>
  </si>
  <si>
    <t>稲保南、稲葉</t>
    <rPh sb="0" eb="1">
      <t>イナ</t>
    </rPh>
    <rPh sb="1" eb="2">
      <t>ホ</t>
    </rPh>
    <rPh sb="2" eb="3">
      <t>ミナミ</t>
    </rPh>
    <rPh sb="4" eb="6">
      <t>イナバ</t>
    </rPh>
    <phoneticPr fontId="3"/>
  </si>
  <si>
    <t>10-1</t>
    <phoneticPr fontId="3"/>
  </si>
  <si>
    <t>住吉1～3</t>
    <rPh sb="0" eb="2">
      <t>スミヨシ</t>
    </rPh>
    <phoneticPr fontId="3"/>
  </si>
  <si>
    <t>24-1</t>
    <phoneticPr fontId="3"/>
  </si>
  <si>
    <t>川崎1(一部)</t>
    <rPh sb="0" eb="2">
      <t>カワサキ</t>
    </rPh>
    <rPh sb="4" eb="6">
      <t>イチブ</t>
    </rPh>
    <phoneticPr fontId="3"/>
  </si>
  <si>
    <t>今井1～3</t>
    <rPh sb="0" eb="2">
      <t>イマイ</t>
    </rPh>
    <phoneticPr fontId="3"/>
  </si>
  <si>
    <t>小曽根
亀貝</t>
    <rPh sb="0" eb="3">
      <t>コゾネ</t>
    </rPh>
    <rPh sb="4" eb="6">
      <t>カメガイ</t>
    </rPh>
    <phoneticPr fontId="3"/>
  </si>
  <si>
    <t>10-2</t>
    <phoneticPr fontId="3"/>
  </si>
  <si>
    <t>末広1～3</t>
    <rPh sb="0" eb="2">
      <t>スエヒロ</t>
    </rPh>
    <phoneticPr fontId="3"/>
  </si>
  <si>
    <t>24-2</t>
    <phoneticPr fontId="3"/>
  </si>
  <si>
    <t>川崎1～2</t>
    <rPh sb="0" eb="2">
      <t>カワサキ</t>
    </rPh>
    <phoneticPr fontId="3"/>
  </si>
  <si>
    <t>41-1</t>
  </si>
  <si>
    <t>平島1～3
平島町</t>
    <rPh sb="0" eb="2">
      <t>ヘイジマ</t>
    </rPh>
    <rPh sb="6" eb="8">
      <t>ヘイジマ</t>
    </rPh>
    <rPh sb="8" eb="9">
      <t>マチ</t>
    </rPh>
    <phoneticPr fontId="3"/>
  </si>
  <si>
    <t>10-2-1</t>
    <phoneticPr fontId="3"/>
  </si>
  <si>
    <t>曙1～4</t>
    <rPh sb="0" eb="1">
      <t>アケボノ</t>
    </rPh>
    <phoneticPr fontId="3"/>
  </si>
  <si>
    <t>25-1</t>
    <phoneticPr fontId="3"/>
  </si>
  <si>
    <t>川崎3</t>
    <rPh sb="0" eb="2">
      <t>カワサキ</t>
    </rPh>
    <phoneticPr fontId="3"/>
  </si>
  <si>
    <t>41-2</t>
  </si>
  <si>
    <t>水梨町</t>
    <rPh sb="0" eb="2">
      <t>ミズナシ</t>
    </rPh>
    <rPh sb="2" eb="3">
      <t>マチ</t>
    </rPh>
    <phoneticPr fontId="3"/>
  </si>
  <si>
    <t>長岡川東エリア合計</t>
    <rPh sb="0" eb="2">
      <t>ナガオカ</t>
    </rPh>
    <rPh sb="2" eb="3">
      <t>カワ</t>
    </rPh>
    <rPh sb="3" eb="4">
      <t>ヒガシ</t>
    </rPh>
    <rPh sb="7" eb="9">
      <t>ゴウケイ</t>
    </rPh>
    <phoneticPr fontId="3"/>
  </si>
  <si>
    <t>10-3</t>
    <phoneticPr fontId="3"/>
  </si>
  <si>
    <t>花園1～3</t>
    <rPh sb="0" eb="2">
      <t>ハナゾノ</t>
    </rPh>
    <phoneticPr fontId="3"/>
  </si>
  <si>
    <t>25-2</t>
  </si>
  <si>
    <t>川崎町(一部)</t>
    <rPh sb="0" eb="3">
      <t>カワサキマチ</t>
    </rPh>
    <rPh sb="4" eb="6">
      <t>イチブ</t>
    </rPh>
    <phoneticPr fontId="3"/>
  </si>
  <si>
    <t>44-1</t>
  </si>
  <si>
    <t>10-4</t>
    <phoneticPr fontId="3"/>
  </si>
  <si>
    <t>花園東1～2
錦1～3</t>
    <rPh sb="0" eb="2">
      <t>ハナゾノ</t>
    </rPh>
    <rPh sb="2" eb="3">
      <t>ヒガシ</t>
    </rPh>
    <rPh sb="7" eb="8">
      <t>ニシキ</t>
    </rPh>
    <phoneticPr fontId="3"/>
  </si>
  <si>
    <t>26-1</t>
    <phoneticPr fontId="3"/>
  </si>
  <si>
    <t>川崎4～5</t>
    <rPh sb="0" eb="2">
      <t>カワサキ</t>
    </rPh>
    <phoneticPr fontId="3"/>
  </si>
  <si>
    <t>44-2</t>
  </si>
  <si>
    <t>上条、豊田</t>
  </si>
  <si>
    <t>10-5</t>
  </si>
  <si>
    <t>花園南</t>
    <rPh sb="0" eb="2">
      <t>ハナゾノ</t>
    </rPh>
    <rPh sb="2" eb="3">
      <t>ミナミ</t>
    </rPh>
    <phoneticPr fontId="3"/>
  </si>
  <si>
    <t>27-1</t>
    <phoneticPr fontId="3"/>
  </si>
  <si>
    <t>川崎6</t>
    <rPh sb="0" eb="2">
      <t>カワサキ</t>
    </rPh>
    <phoneticPr fontId="3"/>
  </si>
  <si>
    <t>45-1</t>
  </si>
  <si>
    <t>高町1～4、高畑町
町田町</t>
    <rPh sb="0" eb="1">
      <t>タカ</t>
    </rPh>
    <rPh sb="1" eb="2">
      <t>マチ</t>
    </rPh>
    <rPh sb="6" eb="9">
      <t>タカバタケチョウ</t>
    </rPh>
    <rPh sb="10" eb="13">
      <t>マチダマチ</t>
    </rPh>
    <phoneticPr fontId="3"/>
  </si>
  <si>
    <t>10-6</t>
  </si>
  <si>
    <t>旭岡</t>
    <rPh sb="0" eb="2">
      <t>アサヒオカ</t>
    </rPh>
    <phoneticPr fontId="3"/>
  </si>
  <si>
    <t>27-2</t>
  </si>
  <si>
    <t>46-1</t>
  </si>
  <si>
    <t>11-1</t>
    <phoneticPr fontId="3"/>
  </si>
  <si>
    <t>大手通1～2
城内町1～3</t>
    <rPh sb="0" eb="2">
      <t>オオテ</t>
    </rPh>
    <rPh sb="2" eb="3">
      <t>ドオ</t>
    </rPh>
    <rPh sb="7" eb="9">
      <t>ジョウナイ</t>
    </rPh>
    <rPh sb="9" eb="10">
      <t>マチ</t>
    </rPh>
    <phoneticPr fontId="3"/>
  </si>
  <si>
    <t>28-1</t>
    <phoneticPr fontId="3"/>
  </si>
  <si>
    <t>新町1～2
東新町1～3</t>
    <rPh sb="0" eb="2">
      <t>アラマチ</t>
    </rPh>
    <rPh sb="6" eb="7">
      <t>ヒガシ</t>
    </rPh>
    <rPh sb="7" eb="9">
      <t>アラマチ</t>
    </rPh>
    <phoneticPr fontId="3"/>
  </si>
  <si>
    <t>46-1-2</t>
  </si>
  <si>
    <t>11-2</t>
    <phoneticPr fontId="3"/>
  </si>
  <si>
    <t>殿町1～3
旭町1～2</t>
    <rPh sb="0" eb="1">
      <t>トノ</t>
    </rPh>
    <rPh sb="1" eb="2">
      <t>マチ</t>
    </rPh>
    <rPh sb="6" eb="8">
      <t>アサヒチョウ</t>
    </rPh>
    <phoneticPr fontId="3"/>
  </si>
  <si>
    <t>28-2</t>
    <phoneticPr fontId="3"/>
  </si>
  <si>
    <t>東栄1～3
琴平1～3</t>
    <rPh sb="0" eb="1">
      <t>ヒガシ</t>
    </rPh>
    <rPh sb="1" eb="2">
      <t>エイ</t>
    </rPh>
    <rPh sb="6" eb="8">
      <t>コトヒラ</t>
    </rPh>
    <phoneticPr fontId="3"/>
  </si>
  <si>
    <t>46-2</t>
  </si>
  <si>
    <t>中沢1</t>
    <rPh sb="0" eb="2">
      <t>ナカザワ</t>
    </rPh>
    <phoneticPr fontId="3"/>
  </si>
  <si>
    <t>11-3</t>
    <phoneticPr fontId="3"/>
  </si>
  <si>
    <t>東坂之上町1～3
坂之上町1～3</t>
    <rPh sb="0" eb="1">
      <t>ヒガシ</t>
    </rPh>
    <rPh sb="1" eb="4">
      <t>サカノウエ</t>
    </rPh>
    <rPh sb="4" eb="5">
      <t>マチ</t>
    </rPh>
    <rPh sb="9" eb="12">
      <t>サカノウエ</t>
    </rPh>
    <rPh sb="12" eb="13">
      <t>マチ</t>
    </rPh>
    <phoneticPr fontId="3"/>
  </si>
  <si>
    <t>29-1</t>
    <phoneticPr fontId="3"/>
  </si>
  <si>
    <t>西新町1～2
東蔵王2～3</t>
    <rPh sb="0" eb="3">
      <t>ニシアラマチ</t>
    </rPh>
    <rPh sb="7" eb="8">
      <t>ヒガシ</t>
    </rPh>
    <rPh sb="8" eb="10">
      <t>ザオウ</t>
    </rPh>
    <phoneticPr fontId="3"/>
  </si>
  <si>
    <t>46-2-2</t>
  </si>
  <si>
    <t>中沢2</t>
    <rPh sb="0" eb="1">
      <t>ナカ</t>
    </rPh>
    <rPh sb="1" eb="2">
      <t>サワ</t>
    </rPh>
    <phoneticPr fontId="3"/>
  </si>
  <si>
    <t>12-1</t>
    <phoneticPr fontId="3"/>
  </si>
  <si>
    <t>表町1～2</t>
    <rPh sb="0" eb="2">
      <t>オモテマチ</t>
    </rPh>
    <phoneticPr fontId="3"/>
  </si>
  <si>
    <t>29-2</t>
    <phoneticPr fontId="3"/>
  </si>
  <si>
    <t>蔵王1～2</t>
    <rPh sb="0" eb="2">
      <t>ザオウ</t>
    </rPh>
    <phoneticPr fontId="3"/>
  </si>
  <si>
    <t>46-3</t>
  </si>
  <si>
    <t>12-2</t>
  </si>
  <si>
    <t>表町3～4
呉服町</t>
    <rPh sb="0" eb="2">
      <t>オモテマチ</t>
    </rPh>
    <rPh sb="6" eb="8">
      <t>ゴフク</t>
    </rPh>
    <rPh sb="8" eb="9">
      <t>マチ</t>
    </rPh>
    <phoneticPr fontId="3"/>
  </si>
  <si>
    <t>29-3</t>
    <phoneticPr fontId="3"/>
  </si>
  <si>
    <t>西蔵王1～3</t>
    <phoneticPr fontId="3"/>
  </si>
  <si>
    <t>46-3-2</t>
  </si>
  <si>
    <t>13-1</t>
    <phoneticPr fontId="3"/>
  </si>
  <si>
    <t>47-1</t>
  </si>
  <si>
    <t>若草町1～3</t>
    <rPh sb="0" eb="2">
      <t>ワカクサ</t>
    </rPh>
    <rPh sb="2" eb="3">
      <t>マチ</t>
    </rPh>
    <phoneticPr fontId="3"/>
  </si>
  <si>
    <t>13-2</t>
  </si>
  <si>
    <t>48-1</t>
  </si>
  <si>
    <t>中貫町1～3
悠久町1～3</t>
    <rPh sb="0" eb="2">
      <t>ナカヌキ</t>
    </rPh>
    <rPh sb="2" eb="3">
      <t>マチ</t>
    </rPh>
    <rPh sb="7" eb="10">
      <t>ユウキュウチョウ</t>
    </rPh>
    <phoneticPr fontId="3"/>
  </si>
  <si>
    <t>No.</t>
    <phoneticPr fontId="3"/>
  </si>
  <si>
    <t>55-2</t>
    <phoneticPr fontId="2"/>
  </si>
  <si>
    <t>弊社担当</t>
    <rPh sb="0" eb="2">
      <t>ヘイシャ</t>
    </rPh>
    <rPh sb="2" eb="4">
      <t>タントウ</t>
    </rPh>
    <phoneticPr fontId="2"/>
  </si>
  <si>
    <t>入荷予定日</t>
    <rPh sb="0" eb="2">
      <t>ニュウカ</t>
    </rPh>
    <rPh sb="2" eb="4">
      <t>ヨテイ</t>
    </rPh>
    <rPh sb="4" eb="5">
      <t>ビ</t>
    </rPh>
    <phoneticPr fontId="2"/>
  </si>
  <si>
    <t>サイズ</t>
    <phoneticPr fontId="2"/>
  </si>
  <si>
    <t>単価</t>
    <rPh sb="0" eb="2">
      <t>タンカ</t>
    </rPh>
    <phoneticPr fontId="2"/>
  </si>
  <si>
    <t>57-1</t>
  </si>
  <si>
    <t>大島本町1～3</t>
    <rPh sb="0" eb="2">
      <t>オオジマ</t>
    </rPh>
    <rPh sb="2" eb="4">
      <t>ホンチョウ</t>
    </rPh>
    <phoneticPr fontId="4"/>
  </si>
  <si>
    <t>57-2</t>
  </si>
  <si>
    <t>大島本町4～5</t>
    <rPh sb="0" eb="2">
      <t>オオジマ</t>
    </rPh>
    <rPh sb="2" eb="4">
      <t>ホンチョウ</t>
    </rPh>
    <phoneticPr fontId="4"/>
  </si>
  <si>
    <t>58-1</t>
  </si>
  <si>
    <t>大島新町1～5</t>
    <rPh sb="0" eb="2">
      <t>オオジマ</t>
    </rPh>
    <rPh sb="2" eb="4">
      <t>シンマチ</t>
    </rPh>
    <phoneticPr fontId="4"/>
  </si>
  <si>
    <t>59-1</t>
  </si>
  <si>
    <t>緑町1</t>
    <rPh sb="0" eb="1">
      <t>ミドリ</t>
    </rPh>
    <rPh sb="1" eb="2">
      <t>マチ</t>
    </rPh>
    <phoneticPr fontId="4"/>
  </si>
  <si>
    <t>59-2</t>
  </si>
  <si>
    <t>緑町2～3</t>
    <rPh sb="0" eb="1">
      <t>ミドリ</t>
    </rPh>
    <rPh sb="1" eb="2">
      <t>チョウ</t>
    </rPh>
    <phoneticPr fontId="4"/>
  </si>
  <si>
    <t>60-1</t>
  </si>
  <si>
    <t>大山1～3</t>
    <rPh sb="0" eb="2">
      <t>オオヤマ</t>
    </rPh>
    <phoneticPr fontId="4"/>
  </si>
  <si>
    <t>60-2</t>
  </si>
  <si>
    <t>60-2-2</t>
  </si>
  <si>
    <t>61-1</t>
  </si>
  <si>
    <t>61-1-2</t>
  </si>
  <si>
    <t>61-2</t>
  </si>
  <si>
    <t>62-1</t>
  </si>
  <si>
    <t>希望が丘1
希望が丘南5～6</t>
    <rPh sb="0" eb="2">
      <t>キボウ</t>
    </rPh>
    <rPh sb="3" eb="4">
      <t>オカ</t>
    </rPh>
    <rPh sb="6" eb="8">
      <t>キボウ</t>
    </rPh>
    <rPh sb="9" eb="10">
      <t>オカ</t>
    </rPh>
    <rPh sb="10" eb="11">
      <t>ミナミ</t>
    </rPh>
    <phoneticPr fontId="4"/>
  </si>
  <si>
    <t>62-2</t>
  </si>
  <si>
    <t>希望が丘2～4</t>
    <rPh sb="0" eb="2">
      <t>キボウ</t>
    </rPh>
    <rPh sb="3" eb="4">
      <t>オカ</t>
    </rPh>
    <phoneticPr fontId="4"/>
  </si>
  <si>
    <t>63-1</t>
  </si>
  <si>
    <t>三ツ郷屋1～2
三ツ郷屋町</t>
    <rPh sb="0" eb="1">
      <t>ミツ</t>
    </rPh>
    <rPh sb="2" eb="3">
      <t>ゴウ</t>
    </rPh>
    <rPh sb="3" eb="4">
      <t>ヤ</t>
    </rPh>
    <rPh sb="8" eb="9">
      <t>ミツ</t>
    </rPh>
    <rPh sb="10" eb="11">
      <t>ゴウ</t>
    </rPh>
    <rPh sb="11" eb="12">
      <t>ヤ</t>
    </rPh>
    <rPh sb="12" eb="13">
      <t>マチ</t>
    </rPh>
    <phoneticPr fontId="4"/>
  </si>
  <si>
    <t>64-1</t>
  </si>
  <si>
    <t>古正寺1～2
古正寺町</t>
    <rPh sb="0" eb="3">
      <t>コショウジ</t>
    </rPh>
    <rPh sb="7" eb="10">
      <t>コショウジ</t>
    </rPh>
    <rPh sb="10" eb="11">
      <t>マチ</t>
    </rPh>
    <phoneticPr fontId="4"/>
  </si>
  <si>
    <t>64-2</t>
  </si>
  <si>
    <t>千秋1～2、寺島町
古正寺3</t>
    <rPh sb="0" eb="2">
      <t>センシュウ</t>
    </rPh>
    <rPh sb="6" eb="8">
      <t>テラシマ</t>
    </rPh>
    <rPh sb="8" eb="9">
      <t>マチ</t>
    </rPh>
    <rPh sb="10" eb="13">
      <t>コショウジ</t>
    </rPh>
    <phoneticPr fontId="4"/>
  </si>
  <si>
    <t>65-1</t>
  </si>
  <si>
    <t>蓮潟1～2
雨池町</t>
    <rPh sb="0" eb="1">
      <t>ハス</t>
    </rPh>
    <rPh sb="1" eb="2">
      <t>ガタ</t>
    </rPh>
    <rPh sb="6" eb="8">
      <t>アマイケ</t>
    </rPh>
    <rPh sb="8" eb="9">
      <t>マチ</t>
    </rPh>
    <phoneticPr fontId="4"/>
  </si>
  <si>
    <t>65-2</t>
  </si>
  <si>
    <t>蓮潟3～5</t>
    <rPh sb="0" eb="1">
      <t>ハス</t>
    </rPh>
    <rPh sb="1" eb="2">
      <t>ガタ</t>
    </rPh>
    <phoneticPr fontId="4"/>
  </si>
  <si>
    <t>66-1</t>
  </si>
  <si>
    <t>宮関1～3</t>
    <rPh sb="0" eb="2">
      <t>ミヤゼキ</t>
    </rPh>
    <phoneticPr fontId="4"/>
  </si>
  <si>
    <t>66-2</t>
  </si>
  <si>
    <t>宮関4
鉄工町1～2</t>
    <rPh sb="0" eb="2">
      <t>ミヤゼキ</t>
    </rPh>
    <rPh sb="4" eb="6">
      <t>テッコウ</t>
    </rPh>
    <rPh sb="6" eb="7">
      <t>チョウ</t>
    </rPh>
    <phoneticPr fontId="4"/>
  </si>
  <si>
    <t>67-1</t>
  </si>
  <si>
    <t>下柳1～3
荻野1～2</t>
    <rPh sb="0" eb="2">
      <t>シモヤナギ</t>
    </rPh>
    <rPh sb="6" eb="8">
      <t>オギノ</t>
    </rPh>
    <phoneticPr fontId="4"/>
  </si>
  <si>
    <t>68-1</t>
  </si>
  <si>
    <t>藤沢1～2、渡場町
槇山町、槇下町(一部)</t>
    <rPh sb="0" eb="2">
      <t>フジサワ</t>
    </rPh>
    <rPh sb="6" eb="7">
      <t>ワタリ</t>
    </rPh>
    <rPh sb="7" eb="8">
      <t>バ</t>
    </rPh>
    <rPh sb="8" eb="9">
      <t>マチ</t>
    </rPh>
    <rPh sb="10" eb="12">
      <t>マキヤマ</t>
    </rPh>
    <rPh sb="12" eb="13">
      <t>マチ</t>
    </rPh>
    <rPh sb="14" eb="15">
      <t>マキ</t>
    </rPh>
    <rPh sb="15" eb="16">
      <t>シタ</t>
    </rPh>
    <rPh sb="16" eb="17">
      <t>マチ</t>
    </rPh>
    <rPh sb="18" eb="20">
      <t>イチブ</t>
    </rPh>
    <phoneticPr fontId="4"/>
  </si>
  <si>
    <t>69-1</t>
  </si>
  <si>
    <t>江陽1～2</t>
    <rPh sb="0" eb="2">
      <t>コウヨウ</t>
    </rPh>
    <phoneticPr fontId="4"/>
  </si>
  <si>
    <t>69-2</t>
  </si>
  <si>
    <t>堤町、槇山町(一部)
巻島1～2、上野町</t>
    <rPh sb="0" eb="1">
      <t>ツツミ</t>
    </rPh>
    <rPh sb="1" eb="2">
      <t>マチ</t>
    </rPh>
    <rPh sb="3" eb="5">
      <t>マキヤマ</t>
    </rPh>
    <rPh sb="5" eb="6">
      <t>マチ</t>
    </rPh>
    <rPh sb="7" eb="9">
      <t>イチブ</t>
    </rPh>
    <rPh sb="11" eb="13">
      <t>マキシマ</t>
    </rPh>
    <rPh sb="17" eb="18">
      <t>ウエ</t>
    </rPh>
    <rPh sb="18" eb="19">
      <t>ノ</t>
    </rPh>
    <rPh sb="19" eb="20">
      <t>マチ</t>
    </rPh>
    <phoneticPr fontId="4"/>
  </si>
  <si>
    <t>70-1</t>
  </si>
  <si>
    <t>喜多町、宝地町(一部)
西津</t>
    <rPh sb="0" eb="3">
      <t>キタマチ</t>
    </rPh>
    <rPh sb="4" eb="7">
      <t>ホウジマチ</t>
    </rPh>
    <rPh sb="8" eb="10">
      <t>イチブ</t>
    </rPh>
    <rPh sb="12" eb="13">
      <t>ニシ</t>
    </rPh>
    <rPh sb="13" eb="14">
      <t>ヅ</t>
    </rPh>
    <phoneticPr fontId="4"/>
  </si>
  <si>
    <t>71-1</t>
  </si>
  <si>
    <t>福山町、七日町
石動南町(一部)</t>
    <rPh sb="0" eb="2">
      <t>フクヤマ</t>
    </rPh>
    <rPh sb="2" eb="3">
      <t>マチ</t>
    </rPh>
    <rPh sb="4" eb="7">
      <t>ナノカマチ</t>
    </rPh>
    <rPh sb="8" eb="10">
      <t>イスルギ</t>
    </rPh>
    <rPh sb="10" eb="11">
      <t>ミナミ</t>
    </rPh>
    <rPh sb="11" eb="12">
      <t>マチ</t>
    </rPh>
    <rPh sb="13" eb="15">
      <t>イチブ</t>
    </rPh>
    <phoneticPr fontId="4"/>
  </si>
  <si>
    <t>71-2</t>
  </si>
  <si>
    <t>南七日町</t>
    <rPh sb="0" eb="1">
      <t>ミナミ</t>
    </rPh>
    <rPh sb="1" eb="4">
      <t>ナノカマチ</t>
    </rPh>
    <phoneticPr fontId="4"/>
  </si>
  <si>
    <t>72-1</t>
  </si>
  <si>
    <t>上除町、宝地町（一部）</t>
    <rPh sb="0" eb="1">
      <t>カミ</t>
    </rPh>
    <rPh sb="1" eb="2">
      <t>ノゾ</t>
    </rPh>
    <rPh sb="2" eb="3">
      <t>マチ</t>
    </rPh>
    <rPh sb="4" eb="6">
      <t>ホウチ</t>
    </rPh>
    <rPh sb="6" eb="7">
      <t>マチ</t>
    </rPh>
    <rPh sb="8" eb="10">
      <t>イチブ</t>
    </rPh>
    <phoneticPr fontId="4"/>
  </si>
  <si>
    <t>72-2</t>
  </si>
  <si>
    <t>石動町（一部）</t>
    <rPh sb="0" eb="3">
      <t>イスルギマチ</t>
    </rPh>
    <rPh sb="4" eb="6">
      <t>イチブ</t>
    </rPh>
    <phoneticPr fontId="4"/>
  </si>
  <si>
    <t>73-1</t>
  </si>
  <si>
    <t>73-2</t>
  </si>
  <si>
    <t>関原東町</t>
    <rPh sb="0" eb="2">
      <t>セキハラ</t>
    </rPh>
    <rPh sb="2" eb="3">
      <t>ヒガシ</t>
    </rPh>
    <rPh sb="3" eb="4">
      <t>マチ</t>
    </rPh>
    <phoneticPr fontId="4"/>
  </si>
  <si>
    <t>73-3</t>
  </si>
  <si>
    <t>上除町(一部)
上除町西2(一部)</t>
  </si>
  <si>
    <t>74-1</t>
  </si>
  <si>
    <t>関原南1～5</t>
    <rPh sb="0" eb="2">
      <t>セキハラ</t>
    </rPh>
    <rPh sb="2" eb="3">
      <t>ミナミ</t>
    </rPh>
    <phoneticPr fontId="4"/>
  </si>
  <si>
    <t>75-1</t>
  </si>
  <si>
    <t>75-2</t>
  </si>
  <si>
    <t>75-3</t>
  </si>
  <si>
    <t>76-1</t>
  </si>
  <si>
    <t>76-1-2</t>
  </si>
  <si>
    <t>陽光台</t>
    <rPh sb="0" eb="2">
      <t>ヨウコウ</t>
    </rPh>
    <rPh sb="2" eb="3">
      <t>ダイ</t>
    </rPh>
    <phoneticPr fontId="4"/>
  </si>
  <si>
    <t>76-2</t>
  </si>
  <si>
    <t>青葉台3</t>
    <rPh sb="0" eb="3">
      <t>アオバダイ</t>
    </rPh>
    <phoneticPr fontId="4"/>
  </si>
  <si>
    <t>76-3</t>
  </si>
  <si>
    <t>青葉台5</t>
    <rPh sb="0" eb="3">
      <t>アオバダイ</t>
    </rPh>
    <phoneticPr fontId="4"/>
  </si>
  <si>
    <t>77-1</t>
  </si>
  <si>
    <t>長峰町</t>
    <rPh sb="0" eb="2">
      <t>ナガミネ</t>
    </rPh>
    <rPh sb="2" eb="3">
      <t>マチ</t>
    </rPh>
    <phoneticPr fontId="4"/>
  </si>
  <si>
    <t>78-1</t>
  </si>
  <si>
    <t>来迎寺
白山1～4</t>
    <rPh sb="0" eb="3">
      <t>ライコウジ</t>
    </rPh>
    <rPh sb="4" eb="6">
      <t>ハクサン</t>
    </rPh>
    <phoneticPr fontId="4"/>
  </si>
  <si>
    <t>78-2</t>
  </si>
  <si>
    <t>来迎寺
白山5～6</t>
    <rPh sb="0" eb="3">
      <t>ライコウジ</t>
    </rPh>
    <rPh sb="4" eb="6">
      <t>ハクサン</t>
    </rPh>
    <phoneticPr fontId="4"/>
  </si>
  <si>
    <t>79-1</t>
  </si>
  <si>
    <t>来迎寺
中央</t>
    <rPh sb="0" eb="3">
      <t>ライコウジ</t>
    </rPh>
    <rPh sb="4" eb="6">
      <t>チュウオウ</t>
    </rPh>
    <phoneticPr fontId="4"/>
  </si>
  <si>
    <t>79-2</t>
  </si>
  <si>
    <t>1-1</t>
  </si>
  <si>
    <t>本町1～2</t>
    <rPh sb="0" eb="2">
      <t>ホンマチ</t>
    </rPh>
    <phoneticPr fontId="4"/>
  </si>
  <si>
    <t>本町3～4</t>
    <rPh sb="0" eb="2">
      <t>ホンマチ</t>
    </rPh>
    <phoneticPr fontId="4"/>
  </si>
  <si>
    <t>1-3</t>
  </si>
  <si>
    <t>元町1～2</t>
    <rPh sb="0" eb="1">
      <t>モト</t>
    </rPh>
    <rPh sb="1" eb="2">
      <t>マチ</t>
    </rPh>
    <phoneticPr fontId="4"/>
  </si>
  <si>
    <t>2-1</t>
  </si>
  <si>
    <t>新町1～3</t>
    <rPh sb="0" eb="2">
      <t>シンマチ</t>
    </rPh>
    <phoneticPr fontId="4"/>
  </si>
  <si>
    <t>3-1</t>
  </si>
  <si>
    <t>南本町1～2</t>
    <rPh sb="0" eb="1">
      <t>ミナミ</t>
    </rPh>
    <rPh sb="1" eb="3">
      <t>ホンマチ</t>
    </rPh>
    <phoneticPr fontId="4"/>
  </si>
  <si>
    <t>3-2</t>
  </si>
  <si>
    <t>南本町2～3</t>
    <rPh sb="0" eb="1">
      <t>ミナミ</t>
    </rPh>
    <rPh sb="1" eb="3">
      <t>ホンマチ</t>
    </rPh>
    <phoneticPr fontId="4"/>
  </si>
  <si>
    <t>4-1</t>
  </si>
  <si>
    <t>4-1-2</t>
  </si>
  <si>
    <t>4-2</t>
  </si>
  <si>
    <t>学校町2</t>
    <rPh sb="0" eb="3">
      <t>ガッコウチョウ</t>
    </rPh>
    <phoneticPr fontId="4"/>
  </si>
  <si>
    <t>5-1</t>
  </si>
  <si>
    <t>昭和町1～2</t>
    <rPh sb="0" eb="2">
      <t>ショウワ</t>
    </rPh>
    <rPh sb="2" eb="3">
      <t>マチ</t>
    </rPh>
    <phoneticPr fontId="4"/>
  </si>
  <si>
    <t>5-2</t>
  </si>
  <si>
    <t>市野坪町、福島町
葛巻町(一部)</t>
    <rPh sb="0" eb="3">
      <t>イチノツボ</t>
    </rPh>
    <rPh sb="3" eb="4">
      <t>マチ</t>
    </rPh>
    <rPh sb="5" eb="7">
      <t>フクシマ</t>
    </rPh>
    <rPh sb="7" eb="8">
      <t>マチ</t>
    </rPh>
    <rPh sb="9" eb="11">
      <t>クズマキ</t>
    </rPh>
    <rPh sb="11" eb="12">
      <t>マチ</t>
    </rPh>
    <rPh sb="13" eb="15">
      <t>イチブ</t>
    </rPh>
    <phoneticPr fontId="4"/>
  </si>
  <si>
    <t>6-1</t>
  </si>
  <si>
    <t>本所1(市野坪側)</t>
    <rPh sb="0" eb="2">
      <t>ホンジョ</t>
    </rPh>
    <phoneticPr fontId="4"/>
  </si>
  <si>
    <t>6-1-2</t>
  </si>
  <si>
    <t>本所1（学校町側）</t>
    <rPh sb="0" eb="2">
      <t>ホンジョ</t>
    </rPh>
    <rPh sb="4" eb="7">
      <t>ガッコウチョウ</t>
    </rPh>
    <rPh sb="7" eb="8">
      <t>ガワ</t>
    </rPh>
    <phoneticPr fontId="4"/>
  </si>
  <si>
    <t>6-2</t>
  </si>
  <si>
    <t>7-1</t>
  </si>
  <si>
    <t>上新田</t>
    <rPh sb="0" eb="1">
      <t>カミ</t>
    </rPh>
    <rPh sb="1" eb="3">
      <t>シンデン</t>
    </rPh>
    <phoneticPr fontId="4"/>
  </si>
  <si>
    <t>8-1</t>
  </si>
  <si>
    <t>今町1～2
猫興野(一部)</t>
    <rPh sb="0" eb="2">
      <t>イママチ</t>
    </rPh>
    <rPh sb="6" eb="7">
      <t>ネコ</t>
    </rPh>
    <rPh sb="7" eb="8">
      <t>コウ</t>
    </rPh>
    <rPh sb="8" eb="9">
      <t>ヤ</t>
    </rPh>
    <rPh sb="10" eb="12">
      <t>イチブ</t>
    </rPh>
    <phoneticPr fontId="4"/>
  </si>
  <si>
    <t>8-2</t>
  </si>
  <si>
    <t>今町3</t>
    <rPh sb="0" eb="2">
      <t>イママチ</t>
    </rPh>
    <phoneticPr fontId="4"/>
  </si>
  <si>
    <t>8-4</t>
  </si>
  <si>
    <t>今町5</t>
    <rPh sb="0" eb="2">
      <t>イママチ</t>
    </rPh>
    <phoneticPr fontId="4"/>
  </si>
  <si>
    <t>9-1</t>
  </si>
  <si>
    <t>葛巻1(一部)
仁嘉町(一部)</t>
    <rPh sb="0" eb="2">
      <t>クズマキ</t>
    </rPh>
    <rPh sb="4" eb="6">
      <t>イチブ</t>
    </rPh>
    <rPh sb="8" eb="9">
      <t>ジン</t>
    </rPh>
    <rPh sb="9" eb="10">
      <t>カ</t>
    </rPh>
    <rPh sb="10" eb="11">
      <t>マチ</t>
    </rPh>
    <rPh sb="12" eb="14">
      <t>イチブ</t>
    </rPh>
    <phoneticPr fontId="4"/>
  </si>
  <si>
    <t>9-2</t>
  </si>
  <si>
    <t>葛巻1(新町側)</t>
    <rPh sb="0" eb="2">
      <t>クズマキ</t>
    </rPh>
    <rPh sb="4" eb="6">
      <t>シンマチ</t>
    </rPh>
    <rPh sb="6" eb="7">
      <t>ガワ</t>
    </rPh>
    <phoneticPr fontId="4"/>
  </si>
  <si>
    <t>9-3</t>
  </si>
  <si>
    <t>葛巻2</t>
  </si>
  <si>
    <t>10-1</t>
  </si>
  <si>
    <t>嶺崎1～2</t>
    <rPh sb="0" eb="2">
      <t>ミネザキ</t>
    </rPh>
    <phoneticPr fontId="4"/>
  </si>
  <si>
    <t>土川1、平成1</t>
    <rPh sb="0" eb="2">
      <t>ツチカワ</t>
    </rPh>
    <rPh sb="4" eb="6">
      <t>ヘイセイ</t>
    </rPh>
    <phoneticPr fontId="4"/>
  </si>
  <si>
    <t>土川2、若葉1</t>
    <rPh sb="0" eb="2">
      <t>ツチカワ</t>
    </rPh>
    <rPh sb="4" eb="6">
      <t>ワカバ</t>
    </rPh>
    <phoneticPr fontId="4"/>
  </si>
  <si>
    <t>上ノ山1～2
平成2</t>
    <rPh sb="0" eb="1">
      <t>ウエ</t>
    </rPh>
    <rPh sb="2" eb="3">
      <t>ヤマ</t>
    </rPh>
    <rPh sb="7" eb="9">
      <t>ヘイセイ</t>
    </rPh>
    <phoneticPr fontId="4"/>
  </si>
  <si>
    <t>上ノ山3～5</t>
    <rPh sb="0" eb="1">
      <t>ウエ</t>
    </rPh>
    <rPh sb="2" eb="3">
      <t>ヤマ</t>
    </rPh>
    <phoneticPr fontId="4"/>
  </si>
  <si>
    <t>本町1～2、元町
日吉1～2</t>
    <rPh sb="0" eb="2">
      <t>モトマチ</t>
    </rPh>
    <rPh sb="6" eb="8">
      <t>モトマチ</t>
    </rPh>
    <rPh sb="9" eb="11">
      <t>ヒヨシ</t>
    </rPh>
    <phoneticPr fontId="4"/>
  </si>
  <si>
    <t>稲荷町、栄町
船岡1～3</t>
    <rPh sb="0" eb="3">
      <t>イナリチョウ</t>
    </rPh>
    <rPh sb="4" eb="5">
      <t>サカエ</t>
    </rPh>
    <rPh sb="5" eb="6">
      <t>マチ</t>
    </rPh>
    <rPh sb="7" eb="9">
      <t>フナオカ</t>
    </rPh>
    <phoneticPr fontId="4"/>
  </si>
  <si>
    <t>千谷川1～4</t>
    <rPh sb="0" eb="2">
      <t>チヤ</t>
    </rPh>
    <rPh sb="2" eb="3">
      <t>ガワ</t>
    </rPh>
    <phoneticPr fontId="4"/>
  </si>
  <si>
    <t>城内1～2</t>
    <rPh sb="0" eb="2">
      <t>ジョウナイ</t>
    </rPh>
    <phoneticPr fontId="4"/>
  </si>
  <si>
    <t>城内3
平沢1～2</t>
    <rPh sb="0" eb="2">
      <t>ジョウナイ</t>
    </rPh>
    <rPh sb="4" eb="6">
      <t>ヒラサワ</t>
    </rPh>
    <phoneticPr fontId="4"/>
  </si>
  <si>
    <t>城内4
桜町(上)(一部)</t>
    <rPh sb="0" eb="2">
      <t>ジョウナイ</t>
    </rPh>
    <rPh sb="4" eb="6">
      <t>サクラマチ</t>
    </rPh>
    <rPh sb="7" eb="8">
      <t>ウエ</t>
    </rPh>
    <rPh sb="10" eb="12">
      <t>イチブ</t>
    </rPh>
    <phoneticPr fontId="4"/>
  </si>
  <si>
    <t>東栄1～3
元中子(一部)</t>
    <rPh sb="0" eb="2">
      <t>トウエイ</t>
    </rPh>
    <rPh sb="6" eb="7">
      <t>モト</t>
    </rPh>
    <rPh sb="7" eb="9">
      <t>ナカコ</t>
    </rPh>
    <rPh sb="10" eb="12">
      <t>イチブ</t>
    </rPh>
    <phoneticPr fontId="4"/>
  </si>
  <si>
    <t>長岡川西エリア合計</t>
    <rPh sb="0" eb="2">
      <t>ナガオカ</t>
    </rPh>
    <rPh sb="2" eb="3">
      <t>カワ</t>
    </rPh>
    <rPh sb="3" eb="4">
      <t>ニシ</t>
    </rPh>
    <rPh sb="7" eb="9">
      <t>ゴウケイ</t>
    </rPh>
    <phoneticPr fontId="3"/>
  </si>
  <si>
    <t>見附エリア合計</t>
    <rPh sb="0" eb="2">
      <t>ミツケ</t>
    </rPh>
    <rPh sb="5" eb="7">
      <t>ゴウケイ</t>
    </rPh>
    <phoneticPr fontId="3"/>
  </si>
  <si>
    <t>小千谷エリア合計</t>
    <rPh sb="0" eb="3">
      <t>オヂヤ</t>
    </rPh>
    <rPh sb="6" eb="8">
      <t>ゴウケイ</t>
    </rPh>
    <phoneticPr fontId="3"/>
  </si>
  <si>
    <t>●見附エリア</t>
    <rPh sb="1" eb="3">
      <t>ミツケ</t>
    </rPh>
    <phoneticPr fontId="2"/>
  </si>
  <si>
    <t>●小千谷エリア</t>
    <rPh sb="1" eb="4">
      <t>オヂヤ</t>
    </rPh>
    <phoneticPr fontId="2"/>
  </si>
  <si>
    <t>全エリア合計</t>
    <rPh sb="0" eb="1">
      <t>ゼン</t>
    </rPh>
    <rPh sb="4" eb="6">
      <t>ゴウケイ</t>
    </rPh>
    <phoneticPr fontId="2"/>
  </si>
  <si>
    <t>B4まで</t>
    <phoneticPr fontId="2"/>
  </si>
  <si>
    <t>普通紙</t>
    <rPh sb="0" eb="3">
      <t>フツウシ</t>
    </rPh>
    <phoneticPr fontId="2"/>
  </si>
  <si>
    <t>厚紙</t>
    <rPh sb="0" eb="2">
      <t>アツガミ</t>
    </rPh>
    <phoneticPr fontId="2"/>
  </si>
  <si>
    <t>6.0円</t>
    <rPh sb="3" eb="4">
      <t>エン</t>
    </rPh>
    <phoneticPr fontId="2"/>
  </si>
  <si>
    <t>●配布料金（税抜）</t>
    <rPh sb="1" eb="3">
      <t>ハイフ</t>
    </rPh>
    <rPh sb="3" eb="5">
      <t>リョウキン</t>
    </rPh>
    <rPh sb="6" eb="7">
      <t>ゼイ</t>
    </rPh>
    <rPh sb="7" eb="8">
      <t>ヌ</t>
    </rPh>
    <phoneticPr fontId="2"/>
  </si>
  <si>
    <t>9.2円</t>
    <rPh sb="3" eb="4">
      <t>エン</t>
    </rPh>
    <phoneticPr fontId="2"/>
  </si>
  <si>
    <t>7.5円</t>
    <rPh sb="3" eb="4">
      <t>エン</t>
    </rPh>
    <phoneticPr fontId="2"/>
  </si>
  <si>
    <t>12円</t>
    <rPh sb="2" eb="3">
      <t>エン</t>
    </rPh>
    <phoneticPr fontId="2"/>
  </si>
  <si>
    <t>14円</t>
    <rPh sb="2" eb="3">
      <t>エン</t>
    </rPh>
    <phoneticPr fontId="2"/>
  </si>
  <si>
    <t>B3まで</t>
    <phoneticPr fontId="2"/>
  </si>
  <si>
    <t>B2まで</t>
    <phoneticPr fontId="2"/>
  </si>
  <si>
    <t>※B4以内に折加工お願いします</t>
    <rPh sb="6" eb="7">
      <t>オリ</t>
    </rPh>
    <rPh sb="7" eb="9">
      <t>カコウ</t>
    </rPh>
    <rPh sb="10" eb="11">
      <t>ネガ</t>
    </rPh>
    <phoneticPr fontId="2"/>
  </si>
  <si>
    <t>本町1、上田町
船江町、柳原町</t>
    <rPh sb="0" eb="2">
      <t>ホンチョウ</t>
    </rPh>
    <phoneticPr fontId="3"/>
  </si>
  <si>
    <t>本町2～3
渡里町</t>
    <rPh sb="0" eb="2">
      <t>ホンチョウ</t>
    </rPh>
    <rPh sb="6" eb="9">
      <t>ワタリマチ</t>
    </rPh>
    <phoneticPr fontId="3"/>
  </si>
  <si>
    <t>川崎町(一部)、平柳</t>
    <rPh sb="0" eb="3">
      <t>カワサキマチ</t>
    </rPh>
    <rPh sb="4" eb="6">
      <t>イチブ</t>
    </rPh>
    <rPh sb="8" eb="10">
      <t>ヒラヤナギ</t>
    </rPh>
    <phoneticPr fontId="3"/>
  </si>
  <si>
    <t>大町1～3
東大町、城南</t>
    <rPh sb="0" eb="2">
      <t>オオマチ</t>
    </rPh>
    <rPh sb="6" eb="7">
      <t>ヒガシ</t>
    </rPh>
    <rPh sb="7" eb="9">
      <t>オオマチ</t>
    </rPh>
    <rPh sb="10" eb="12">
      <t>ジョウナン</t>
    </rPh>
    <phoneticPr fontId="3"/>
  </si>
  <si>
    <t>長倉3～4
長倉南</t>
    <rPh sb="0" eb="2">
      <t>ナガクラ</t>
    </rPh>
    <rPh sb="6" eb="8">
      <t>ナガクラ</t>
    </rPh>
    <rPh sb="8" eb="9">
      <t>ミナミ</t>
    </rPh>
    <phoneticPr fontId="3"/>
  </si>
  <si>
    <t>長倉1～2
悠久町4</t>
    <rPh sb="0" eb="2">
      <t>ナガクラ</t>
    </rPh>
    <rPh sb="6" eb="9">
      <t>ユウキュウチョウ</t>
    </rPh>
    <phoneticPr fontId="3"/>
  </si>
  <si>
    <t>中沢3
中沢町(一部)</t>
    <rPh sb="0" eb="2">
      <t>ナカザワ</t>
    </rPh>
    <rPh sb="4" eb="7">
      <t>ナカザワマチ</t>
    </rPh>
    <rPh sb="8" eb="10">
      <t>イチブ</t>
    </rPh>
    <phoneticPr fontId="3"/>
  </si>
  <si>
    <t>中沢4
中沢町(一部)</t>
    <rPh sb="0" eb="2">
      <t>ナカザワ</t>
    </rPh>
    <rPh sb="4" eb="7">
      <t>ナカザワマチ</t>
    </rPh>
    <rPh sb="8" eb="10">
      <t>イチブ</t>
    </rPh>
    <phoneticPr fontId="3"/>
  </si>
  <si>
    <t>北園町
下々条1～2</t>
    <rPh sb="0" eb="2">
      <t>キタゾノ</t>
    </rPh>
    <rPh sb="2" eb="3">
      <t>マチ</t>
    </rPh>
    <rPh sb="4" eb="7">
      <t>シモゲジョウ</t>
    </rPh>
    <phoneticPr fontId="3"/>
  </si>
  <si>
    <t>原町1～2
宝1～3</t>
    <phoneticPr fontId="2"/>
  </si>
  <si>
    <t>高見、黒津(一部)</t>
    <rPh sb="0" eb="2">
      <t>タカミ</t>
    </rPh>
    <rPh sb="3" eb="5">
      <t>クロヅ</t>
    </rPh>
    <rPh sb="6" eb="8">
      <t>イチブ</t>
    </rPh>
    <phoneticPr fontId="3"/>
  </si>
  <si>
    <t>関原町1、関原西町
五反田町(一部)</t>
    <rPh sb="0" eb="2">
      <t>セキハラ</t>
    </rPh>
    <rPh sb="2" eb="3">
      <t>マチ</t>
    </rPh>
    <rPh sb="5" eb="7">
      <t>セキハラ</t>
    </rPh>
    <rPh sb="7" eb="8">
      <t>ニシ</t>
    </rPh>
    <rPh sb="8" eb="9">
      <t>マチ</t>
    </rPh>
    <rPh sb="10" eb="13">
      <t>ゴタンダ</t>
    </rPh>
    <rPh sb="13" eb="14">
      <t>マチ</t>
    </rPh>
    <rPh sb="15" eb="17">
      <t>イチブ</t>
    </rPh>
    <phoneticPr fontId="4"/>
  </si>
  <si>
    <t>上除町西1、2(一部)
上除町(一部)</t>
    <rPh sb="0" eb="1">
      <t>カミ</t>
    </rPh>
    <rPh sb="1" eb="2">
      <t>ノゾ</t>
    </rPh>
    <rPh sb="2" eb="3">
      <t>マチ</t>
    </rPh>
    <rPh sb="3" eb="4">
      <t>ニシ</t>
    </rPh>
    <rPh sb="8" eb="10">
      <t>イチブ</t>
    </rPh>
    <rPh sb="12" eb="15">
      <t>カミノゾキマチ</t>
    </rPh>
    <rPh sb="16" eb="18">
      <t>イチブ</t>
    </rPh>
    <phoneticPr fontId="4"/>
  </si>
  <si>
    <t>学校町1
(ネーブル見附側)</t>
    <rPh sb="0" eb="3">
      <t>ガッコウチョウ</t>
    </rPh>
    <rPh sb="10" eb="12">
      <t>ミツケ</t>
    </rPh>
    <rPh sb="12" eb="13">
      <t>ガワ</t>
    </rPh>
    <phoneticPr fontId="6"/>
  </si>
  <si>
    <t>学校町1
(見附小学校側)</t>
    <rPh sb="0" eb="3">
      <t>ガッコウチョウ</t>
    </rPh>
    <rPh sb="6" eb="8">
      <t>ミツケ</t>
    </rPh>
    <rPh sb="8" eb="11">
      <t>ショウガッコウ</t>
    </rPh>
    <rPh sb="11" eb="12">
      <t>ガワ</t>
    </rPh>
    <phoneticPr fontId="6"/>
  </si>
  <si>
    <t>柳橋町、新潟町(一部)
芝野、上新田(一部)</t>
    <rPh sb="0" eb="2">
      <t>ヤナギバシ</t>
    </rPh>
    <rPh sb="2" eb="3">
      <t>マチ</t>
    </rPh>
    <rPh sb="4" eb="6">
      <t>ニイガタ</t>
    </rPh>
    <rPh sb="6" eb="7">
      <t>マチ</t>
    </rPh>
    <rPh sb="8" eb="10">
      <t>イチブ</t>
    </rPh>
    <rPh sb="12" eb="14">
      <t>シバノ</t>
    </rPh>
    <rPh sb="15" eb="16">
      <t>カミ</t>
    </rPh>
    <rPh sb="16" eb="18">
      <t>シンデン</t>
    </rPh>
    <rPh sb="19" eb="21">
      <t>イチブ</t>
    </rPh>
    <phoneticPr fontId="4"/>
  </si>
  <si>
    <t>20-1</t>
    <phoneticPr fontId="2"/>
  </si>
  <si>
    <t>ポスティング発注書</t>
    <rPh sb="6" eb="9">
      <t>ハッチュウショ</t>
    </rPh>
    <phoneticPr fontId="3"/>
  </si>
  <si>
    <t>9-1-2</t>
  </si>
  <si>
    <t>10-2-1</t>
  </si>
  <si>
    <t>10-2</t>
  </si>
  <si>
    <t>10-3</t>
  </si>
  <si>
    <t>10-4</t>
  </si>
  <si>
    <t>11-1</t>
  </si>
  <si>
    <t>11-2</t>
  </si>
  <si>
    <t>11-3</t>
  </si>
  <si>
    <t>12-1</t>
  </si>
  <si>
    <t>13-1</t>
  </si>
  <si>
    <t>南町1～3</t>
    <rPh sb="0" eb="1">
      <t>ミナミ</t>
    </rPh>
    <rPh sb="1" eb="2">
      <t>マチ</t>
    </rPh>
    <phoneticPr fontId="4"/>
  </si>
  <si>
    <t>柏町1～2</t>
  </si>
  <si>
    <t>千歳1～3
宮原1～3</t>
    <rPh sb="0" eb="2">
      <t>センザイ</t>
    </rPh>
    <rPh sb="6" eb="8">
      <t>ミヤバラ</t>
    </rPh>
    <phoneticPr fontId="4"/>
  </si>
  <si>
    <t>幸町1～3
千手1～3</t>
    <rPh sb="0" eb="2">
      <t>サイワイチョウ</t>
    </rPh>
    <rPh sb="6" eb="8">
      <t>センジュ</t>
    </rPh>
    <phoneticPr fontId="4"/>
  </si>
  <si>
    <t>西千手1～3</t>
    <rPh sb="0" eb="1">
      <t>ニシ</t>
    </rPh>
    <rPh sb="1" eb="3">
      <t>センジュ</t>
    </rPh>
    <phoneticPr fontId="4"/>
  </si>
  <si>
    <t>草生津1～3</t>
  </si>
  <si>
    <t>山田1～3</t>
    <rPh sb="0" eb="2">
      <t>ヤマダ</t>
    </rPh>
    <phoneticPr fontId="4"/>
  </si>
  <si>
    <t>台町1～2
弓町1～2</t>
    <rPh sb="0" eb="2">
      <t>ダイマチ</t>
    </rPh>
    <rPh sb="6" eb="8">
      <t>ユミマチ</t>
    </rPh>
    <phoneticPr fontId="4"/>
  </si>
  <si>
    <t>四郎丸1～4</t>
    <rPh sb="0" eb="3">
      <t>シロウマル</t>
    </rPh>
    <phoneticPr fontId="4"/>
  </si>
  <si>
    <t>学校町1</t>
    <rPh sb="0" eb="2">
      <t>ガッコウ</t>
    </rPh>
    <rPh sb="2" eb="3">
      <t>マチ</t>
    </rPh>
    <phoneticPr fontId="4"/>
  </si>
  <si>
    <t>学校町2</t>
    <rPh sb="0" eb="2">
      <t>ガッコウ</t>
    </rPh>
    <rPh sb="2" eb="3">
      <t>マチ</t>
    </rPh>
    <phoneticPr fontId="4"/>
  </si>
  <si>
    <t>学校町3</t>
    <rPh sb="0" eb="2">
      <t>ガッコウ</t>
    </rPh>
    <rPh sb="2" eb="3">
      <t>マチ</t>
    </rPh>
    <phoneticPr fontId="4"/>
  </si>
  <si>
    <t>金房1～3</t>
    <rPh sb="0" eb="1">
      <t>カネ</t>
    </rPh>
    <rPh sb="1" eb="2">
      <t>フサ</t>
    </rPh>
    <phoneticPr fontId="4"/>
  </si>
  <si>
    <t>土合1～3</t>
    <rPh sb="0" eb="2">
      <t>ドアイ</t>
    </rPh>
    <phoneticPr fontId="4"/>
  </si>
  <si>
    <t>前田1～3</t>
    <rPh sb="0" eb="2">
      <t>マエダ</t>
    </rPh>
    <phoneticPr fontId="4"/>
  </si>
  <si>
    <t>美沢1
長倉西町</t>
    <rPh sb="0" eb="2">
      <t>ミサワ</t>
    </rPh>
    <rPh sb="4" eb="6">
      <t>ナガクラ</t>
    </rPh>
    <rPh sb="6" eb="8">
      <t>ニシマチ</t>
    </rPh>
    <phoneticPr fontId="4"/>
  </si>
  <si>
    <t>美沢2～4
四郎丸町(一部)</t>
    <rPh sb="0" eb="2">
      <t>ミサワ</t>
    </rPh>
    <rPh sb="6" eb="9">
      <t>シロウマル</t>
    </rPh>
    <rPh sb="9" eb="10">
      <t>マチ</t>
    </rPh>
    <rPh sb="11" eb="13">
      <t>イチブ</t>
    </rPh>
    <phoneticPr fontId="4"/>
  </si>
  <si>
    <t>住吉1～3</t>
    <rPh sb="0" eb="2">
      <t>スミヨシ</t>
    </rPh>
    <phoneticPr fontId="4"/>
  </si>
  <si>
    <t>末広1～3</t>
    <rPh sb="0" eb="2">
      <t>スエヒロ</t>
    </rPh>
    <phoneticPr fontId="4"/>
  </si>
  <si>
    <t>曙1～3</t>
    <rPh sb="0" eb="1">
      <t>アケボノ</t>
    </rPh>
    <phoneticPr fontId="4"/>
  </si>
  <si>
    <t>花園1～3</t>
    <rPh sb="0" eb="2">
      <t>ハナゾノ</t>
    </rPh>
    <phoneticPr fontId="4"/>
  </si>
  <si>
    <t>花園東1～2
錦1～3</t>
    <rPh sb="0" eb="2">
      <t>ハナゾノ</t>
    </rPh>
    <rPh sb="2" eb="3">
      <t>ヒガシ</t>
    </rPh>
    <rPh sb="7" eb="8">
      <t>ニシキ</t>
    </rPh>
    <phoneticPr fontId="4"/>
  </si>
  <si>
    <t>花園南</t>
    <rPh sb="0" eb="2">
      <t>ハナゾノ</t>
    </rPh>
    <rPh sb="2" eb="3">
      <t>ミナミ</t>
    </rPh>
    <phoneticPr fontId="4"/>
  </si>
  <si>
    <t>旭岡</t>
    <rPh sb="0" eb="2">
      <t>アサヒオカ</t>
    </rPh>
    <phoneticPr fontId="4"/>
  </si>
  <si>
    <t>大手通1～2
城内町1～3</t>
    <rPh sb="0" eb="2">
      <t>オオテ</t>
    </rPh>
    <rPh sb="2" eb="3">
      <t>ドオ</t>
    </rPh>
    <rPh sb="7" eb="9">
      <t>ジョウナイ</t>
    </rPh>
    <rPh sb="9" eb="10">
      <t>マチ</t>
    </rPh>
    <phoneticPr fontId="4"/>
  </si>
  <si>
    <t>殿町1～3
旭町1～2</t>
    <rPh sb="0" eb="1">
      <t>トノ</t>
    </rPh>
    <rPh sb="1" eb="2">
      <t>マチ</t>
    </rPh>
    <rPh sb="6" eb="8">
      <t>アサヒチョウ</t>
    </rPh>
    <phoneticPr fontId="4"/>
  </si>
  <si>
    <t>東坂之上町1～3
坂之上町1～3</t>
    <rPh sb="0" eb="1">
      <t>ヒガシ</t>
    </rPh>
    <rPh sb="1" eb="4">
      <t>サカノウエ</t>
    </rPh>
    <rPh sb="4" eb="5">
      <t>マチ</t>
    </rPh>
    <rPh sb="9" eb="12">
      <t>サカノウエ</t>
    </rPh>
    <rPh sb="12" eb="13">
      <t>マチ</t>
    </rPh>
    <phoneticPr fontId="4"/>
  </si>
  <si>
    <t>表町1～2</t>
    <rPh sb="0" eb="2">
      <t>オモテマチ</t>
    </rPh>
    <phoneticPr fontId="4"/>
  </si>
  <si>
    <t>表町3～4
呉服町</t>
    <rPh sb="0" eb="2">
      <t>オモテマチ</t>
    </rPh>
    <rPh sb="6" eb="8">
      <t>ゴフク</t>
    </rPh>
    <rPh sb="8" eb="9">
      <t>マチ</t>
    </rPh>
    <phoneticPr fontId="4"/>
  </si>
  <si>
    <t>本町2～3、渡里町</t>
    <rPh sb="0" eb="2">
      <t>ホンチョウ</t>
    </rPh>
    <rPh sb="6" eb="9">
      <t>ワタリマチ</t>
    </rPh>
    <phoneticPr fontId="4"/>
  </si>
  <si>
    <t>中島1～2</t>
    <rPh sb="0" eb="2">
      <t>ナカジマ</t>
    </rPh>
    <phoneticPr fontId="4"/>
  </si>
  <si>
    <t>中島3～4</t>
    <rPh sb="0" eb="2">
      <t>ナカジマ</t>
    </rPh>
    <phoneticPr fontId="4"/>
  </si>
  <si>
    <t>中島5～7</t>
    <rPh sb="0" eb="2">
      <t>ナカジマ</t>
    </rPh>
    <phoneticPr fontId="4"/>
  </si>
  <si>
    <t>日赤町、信濃、春日</t>
    <rPh sb="0" eb="2">
      <t>ニッセキ</t>
    </rPh>
    <rPh sb="2" eb="3">
      <t>チョウ</t>
    </rPh>
    <rPh sb="4" eb="6">
      <t>シナノ</t>
    </rPh>
    <rPh sb="7" eb="9">
      <t>カスガ</t>
    </rPh>
    <phoneticPr fontId="4"/>
  </si>
  <si>
    <t>水道町1～5</t>
    <rPh sb="0" eb="2">
      <t>スイドウ</t>
    </rPh>
    <rPh sb="2" eb="3">
      <t>チョウ</t>
    </rPh>
    <phoneticPr fontId="4"/>
  </si>
  <si>
    <t>昭和1～2</t>
    <rPh sb="0" eb="2">
      <t>ショウワ</t>
    </rPh>
    <phoneticPr fontId="4"/>
  </si>
  <si>
    <t>松葉1～2</t>
    <rPh sb="0" eb="2">
      <t>マツバ</t>
    </rPh>
    <phoneticPr fontId="4"/>
  </si>
  <si>
    <t>24-1</t>
  </si>
  <si>
    <t>24-2</t>
  </si>
  <si>
    <t>25-1</t>
  </si>
  <si>
    <t>26-1</t>
  </si>
  <si>
    <t>28-1</t>
  </si>
  <si>
    <t>28-2</t>
  </si>
  <si>
    <t>福住1～3</t>
  </si>
  <si>
    <t>東神田1～3
愛宕1～3</t>
  </si>
  <si>
    <t>干場1～2</t>
  </si>
  <si>
    <t>地蔵1～2</t>
  </si>
  <si>
    <t>今朝白1</t>
  </si>
  <si>
    <t>今朝白2</t>
  </si>
  <si>
    <t>今朝白3</t>
  </si>
  <si>
    <t>川崎1(一部)</t>
  </si>
  <si>
    <t>川崎1～2</t>
  </si>
  <si>
    <t>川崎3</t>
  </si>
  <si>
    <t>川崎町(一部)</t>
  </si>
  <si>
    <t>宮内1～2</t>
    <rPh sb="0" eb="2">
      <t>ミヤウチ</t>
    </rPh>
    <phoneticPr fontId="4"/>
  </si>
  <si>
    <t>宮内3～4</t>
    <rPh sb="0" eb="2">
      <t>ミヤウチ</t>
    </rPh>
    <phoneticPr fontId="4"/>
  </si>
  <si>
    <t>宮内5～6</t>
    <rPh sb="0" eb="2">
      <t>ミヤウチ</t>
    </rPh>
    <phoneticPr fontId="4"/>
  </si>
  <si>
    <t>宮内7～8</t>
    <rPh sb="0" eb="2">
      <t>ミヤウチ</t>
    </rPh>
    <phoneticPr fontId="4"/>
  </si>
  <si>
    <t>沢田1～2、笹崎1～3
東宮内町</t>
    <rPh sb="0" eb="2">
      <t>サワダ</t>
    </rPh>
    <rPh sb="6" eb="8">
      <t>ササザキ</t>
    </rPh>
    <rPh sb="12" eb="13">
      <t>ヒガシ</t>
    </rPh>
    <rPh sb="13" eb="15">
      <t>ミヤウチ</t>
    </rPh>
    <rPh sb="15" eb="16">
      <t>マチ</t>
    </rPh>
    <phoneticPr fontId="4"/>
  </si>
  <si>
    <t>宮栄1～3</t>
    <rPh sb="0" eb="1">
      <t>ミヤ</t>
    </rPh>
    <rPh sb="1" eb="2">
      <t>サカエ</t>
    </rPh>
    <phoneticPr fontId="4"/>
  </si>
  <si>
    <t>三和、三和町
左近、左近町、宮内町</t>
    <rPh sb="0" eb="2">
      <t>サンワ</t>
    </rPh>
    <rPh sb="3" eb="5">
      <t>サンワ</t>
    </rPh>
    <rPh sb="5" eb="6">
      <t>マチ</t>
    </rPh>
    <rPh sb="7" eb="9">
      <t>サコン</t>
    </rPh>
    <rPh sb="10" eb="12">
      <t>サコン</t>
    </rPh>
    <rPh sb="12" eb="13">
      <t>マチ</t>
    </rPh>
    <rPh sb="14" eb="16">
      <t>ミヤウチ</t>
    </rPh>
    <rPh sb="16" eb="17">
      <t>マチ</t>
    </rPh>
    <phoneticPr fontId="4"/>
  </si>
  <si>
    <t>大島本町1～3</t>
    <rPh sb="0" eb="2">
      <t>オオジマ</t>
    </rPh>
    <rPh sb="2" eb="4">
      <t>ホンマチ</t>
    </rPh>
    <phoneticPr fontId="4"/>
  </si>
  <si>
    <t>大島本町4～5</t>
    <rPh sb="0" eb="2">
      <t>オオジマ</t>
    </rPh>
    <rPh sb="2" eb="4">
      <t>ホンマチ</t>
    </rPh>
    <phoneticPr fontId="4"/>
  </si>
  <si>
    <t>喜多町</t>
    <rPh sb="0" eb="3">
      <t>キタマチ</t>
    </rPh>
    <phoneticPr fontId="4"/>
  </si>
  <si>
    <t>●配布料金</t>
    <rPh sb="1" eb="3">
      <t>ハイフ</t>
    </rPh>
    <rPh sb="3" eb="5">
      <t>リョウキン</t>
    </rPh>
    <phoneticPr fontId="2"/>
  </si>
  <si>
    <t>配布希望エリアと上記太枠内全てご記入ください</t>
    <phoneticPr fontId="2"/>
  </si>
  <si>
    <t>全エリア合計</t>
    <rPh sb="0" eb="1">
      <t>ゼン</t>
    </rPh>
    <rPh sb="4" eb="6">
      <t>ゴウケイ</t>
    </rPh>
    <phoneticPr fontId="3"/>
  </si>
  <si>
    <t>チラシ合同配布</t>
    <rPh sb="3" eb="5">
      <t>ゴウドウ</t>
    </rPh>
    <phoneticPr fontId="2"/>
  </si>
  <si>
    <t>56-1</t>
    <phoneticPr fontId="2"/>
  </si>
  <si>
    <t>56-2</t>
    <phoneticPr fontId="2"/>
  </si>
  <si>
    <t>中興野(刈谷田川側)</t>
    <rPh sb="0" eb="3">
      <t>ナカゴウヤ</t>
    </rPh>
    <rPh sb="4" eb="5">
      <t>カリ</t>
    </rPh>
    <rPh sb="5" eb="6">
      <t>タニ</t>
    </rPh>
    <rPh sb="6" eb="7">
      <t>ダ</t>
    </rPh>
    <rPh sb="7" eb="8">
      <t>カワ</t>
    </rPh>
    <rPh sb="8" eb="9">
      <t>ガワ</t>
    </rPh>
    <phoneticPr fontId="3"/>
  </si>
  <si>
    <t>40-1</t>
    <phoneticPr fontId="2"/>
  </si>
  <si>
    <t>90-1</t>
    <phoneticPr fontId="2"/>
  </si>
  <si>
    <t>90-2</t>
    <phoneticPr fontId="2"/>
  </si>
  <si>
    <t>三島中央団地</t>
    <rPh sb="0" eb="2">
      <t>ミシマ</t>
    </rPh>
    <rPh sb="2" eb="4">
      <t>チュウオウ</t>
    </rPh>
    <rPh sb="4" eb="6">
      <t>ダンチ</t>
    </rPh>
    <phoneticPr fontId="4"/>
  </si>
  <si>
    <t>三島はなみずき団地</t>
    <rPh sb="0" eb="2">
      <t>ミシマ</t>
    </rPh>
    <rPh sb="7" eb="9">
      <t>ダンチ</t>
    </rPh>
    <phoneticPr fontId="4"/>
  </si>
  <si>
    <t>10-1</t>
    <phoneticPr fontId="2"/>
  </si>
  <si>
    <t>11-1</t>
    <phoneticPr fontId="2"/>
  </si>
  <si>
    <t>11-2</t>
    <phoneticPr fontId="2"/>
  </si>
  <si>
    <t>12-1</t>
    <phoneticPr fontId="2"/>
  </si>
  <si>
    <t>13-1</t>
    <phoneticPr fontId="2"/>
  </si>
  <si>
    <t>13-2</t>
    <phoneticPr fontId="2"/>
  </si>
  <si>
    <t>熱田町</t>
    <rPh sb="0" eb="2">
      <t>アツタ</t>
    </rPh>
    <rPh sb="2" eb="3">
      <t>チョウ</t>
    </rPh>
    <phoneticPr fontId="4"/>
  </si>
  <si>
    <t>双葉町</t>
    <rPh sb="0" eb="3">
      <t>フタバマチ</t>
    </rPh>
    <phoneticPr fontId="4"/>
  </si>
  <si>
    <t>月見台</t>
    <rPh sb="0" eb="3">
      <t>ツキミダイ</t>
    </rPh>
    <phoneticPr fontId="4"/>
  </si>
  <si>
    <t>緑町北</t>
    <rPh sb="0" eb="1">
      <t>ミドリ</t>
    </rPh>
    <rPh sb="1" eb="2">
      <t>マチ</t>
    </rPh>
    <rPh sb="2" eb="3">
      <t>キタ</t>
    </rPh>
    <phoneticPr fontId="4"/>
  </si>
  <si>
    <t>緑町南</t>
    <rPh sb="0" eb="1">
      <t>ミドリ</t>
    </rPh>
    <rPh sb="1" eb="2">
      <t>マチ</t>
    </rPh>
    <rPh sb="2" eb="3">
      <t>ミナミ</t>
    </rPh>
    <phoneticPr fontId="4"/>
  </si>
  <si>
    <t>沢田1～2、笹崎1～3
東宮内町</t>
    <rPh sb="0" eb="2">
      <t>サワダ</t>
    </rPh>
    <rPh sb="6" eb="8">
      <t>ササザキ</t>
    </rPh>
    <rPh sb="12" eb="13">
      <t>ヒガシ</t>
    </rPh>
    <rPh sb="13" eb="15">
      <t>ミヤウチ</t>
    </rPh>
    <rPh sb="15" eb="16">
      <t>マチ</t>
    </rPh>
    <phoneticPr fontId="3"/>
  </si>
  <si>
    <t>川崎4～5</t>
    <phoneticPr fontId="2"/>
  </si>
  <si>
    <t>配布希望エリアと上記太枠内全てご記入ください</t>
  </si>
  <si>
    <t>電話番号</t>
    <rPh sb="0" eb="4">
      <t>デンワバンゴウ</t>
    </rPh>
    <phoneticPr fontId="2"/>
  </si>
  <si>
    <t>貴社担当</t>
    <rPh sb="0" eb="2">
      <t>キシャ</t>
    </rPh>
    <rPh sb="2" eb="4">
      <t>タントウ</t>
    </rPh>
    <phoneticPr fontId="2"/>
  </si>
  <si>
    <t>電話番号</t>
    <rPh sb="0" eb="2">
      <t>デンワ</t>
    </rPh>
    <rPh sb="2" eb="4">
      <t>バンゴウ</t>
    </rPh>
    <phoneticPr fontId="2"/>
  </si>
  <si>
    <t>入荷予定日</t>
    <rPh sb="0" eb="5">
      <t>ニュウカヨテイビ</t>
    </rPh>
    <phoneticPr fontId="2"/>
  </si>
  <si>
    <t>38-2</t>
    <phoneticPr fontId="2"/>
  </si>
  <si>
    <t>14-2</t>
    <phoneticPr fontId="2"/>
  </si>
  <si>
    <t>折り込むチラシの企業名/チラシ名</t>
    <phoneticPr fontId="3"/>
  </si>
  <si>
    <t>チラシの企業名/チラシ名</t>
    <phoneticPr fontId="3"/>
  </si>
  <si>
    <t>●長岡川西エリア</t>
    <rPh sb="1" eb="3">
      <t>ナガオカ</t>
    </rPh>
    <rPh sb="3" eb="5">
      <t>カワニシ</t>
    </rPh>
    <phoneticPr fontId="3"/>
  </si>
  <si>
    <t>●長岡川西エリア</t>
    <rPh sb="4" eb="5">
      <t>ニシ</t>
    </rPh>
    <phoneticPr fontId="2"/>
  </si>
  <si>
    <t>1-1-2</t>
    <phoneticPr fontId="2"/>
  </si>
  <si>
    <t>57-1</t>
    <phoneticPr fontId="2"/>
  </si>
  <si>
    <t>新潟県長岡市喜多町386</t>
    <rPh sb="3" eb="6">
      <t>ナガオカシ</t>
    </rPh>
    <rPh sb="6" eb="9">
      <t>キタマチ</t>
    </rPh>
    <phoneticPr fontId="2"/>
  </si>
  <si>
    <t>折り込むチラシの企業名/チラシ名</t>
    <rPh sb="0" eb="1">
      <t>オ</t>
    </rPh>
    <rPh sb="2" eb="3">
      <t>コ</t>
    </rPh>
    <rPh sb="8" eb="10">
      <t>キギョウ</t>
    </rPh>
    <rPh sb="10" eb="11">
      <t>メイ</t>
    </rPh>
    <rPh sb="15" eb="16">
      <t>メイ</t>
    </rPh>
    <phoneticPr fontId="3"/>
  </si>
  <si>
    <t>申込号</t>
    <rPh sb="0" eb="2">
      <t>モウシコミ</t>
    </rPh>
    <rPh sb="2" eb="3">
      <t>ゴウ</t>
    </rPh>
    <phoneticPr fontId="2"/>
  </si>
  <si>
    <t>●チラシ納品先・お申込先</t>
    <rPh sb="4" eb="6">
      <t>ノウヒン</t>
    </rPh>
    <rPh sb="6" eb="7">
      <t>サキ</t>
    </rPh>
    <rPh sb="9" eb="11">
      <t>モウシコミ</t>
    </rPh>
    <rPh sb="11" eb="12">
      <t>サキ</t>
    </rPh>
    <phoneticPr fontId="2"/>
  </si>
  <si>
    <t>ご発注時の注意</t>
    <rPh sb="1" eb="4">
      <t>ハッチュウジ</t>
    </rPh>
    <rPh sb="5" eb="7">
      <t>チュウイ</t>
    </rPh>
    <phoneticPr fontId="2"/>
  </si>
  <si>
    <t>枚数の調整は原則1～2エリアでお願いいたします。</t>
    <rPh sb="0" eb="2">
      <t>マイスウ</t>
    </rPh>
    <rPh sb="3" eb="5">
      <t>チョウセイ</t>
    </rPh>
    <rPh sb="6" eb="8">
      <t>ゲンソク</t>
    </rPh>
    <rPh sb="16" eb="17">
      <t>ネガ</t>
    </rPh>
    <phoneticPr fontId="2"/>
  </si>
  <si>
    <t>納品時の注意</t>
    <rPh sb="0" eb="3">
      <t>ノウヒンジ</t>
    </rPh>
    <rPh sb="4" eb="6">
      <t>チュウイ</t>
    </rPh>
    <phoneticPr fontId="2"/>
  </si>
  <si>
    <t>総枚数の2％か200枚、いずれか少ない枚数を予備としてお付けください。</t>
    <rPh sb="0" eb="1">
      <t>ソウ</t>
    </rPh>
    <rPh sb="1" eb="3">
      <t>マイスウ</t>
    </rPh>
    <rPh sb="10" eb="11">
      <t>マイ</t>
    </rPh>
    <rPh sb="16" eb="17">
      <t>スク</t>
    </rPh>
    <rPh sb="19" eb="21">
      <t>マイスウ</t>
    </rPh>
    <rPh sb="22" eb="24">
      <t>ヨビ</t>
    </rPh>
    <rPh sb="28" eb="29">
      <t>ツ</t>
    </rPh>
    <phoneticPr fontId="2"/>
  </si>
  <si>
    <t>　弊社では機械を使った丁合を導入しております。</t>
    <rPh sb="1" eb="3">
      <t>ヘイシャ</t>
    </rPh>
    <rPh sb="5" eb="7">
      <t>キカイ</t>
    </rPh>
    <rPh sb="8" eb="9">
      <t>ツカ</t>
    </rPh>
    <rPh sb="11" eb="13">
      <t>チョウアイ</t>
    </rPh>
    <rPh sb="14" eb="16">
      <t>ドウニュウ</t>
    </rPh>
    <phoneticPr fontId="2"/>
  </si>
  <si>
    <t>　チラシが足りない場合は、配布できない地域が出る場合があります。</t>
    <rPh sb="5" eb="6">
      <t>タ</t>
    </rPh>
    <rPh sb="9" eb="11">
      <t>バアイ</t>
    </rPh>
    <rPh sb="13" eb="15">
      <t>ハイフ</t>
    </rPh>
    <rPh sb="19" eb="21">
      <t>チイキ</t>
    </rPh>
    <rPh sb="22" eb="23">
      <t>デ</t>
    </rPh>
    <rPh sb="24" eb="26">
      <t>バアイ</t>
    </rPh>
    <phoneticPr fontId="2"/>
  </si>
  <si>
    <t>　必ず予備をお付けください。</t>
    <rPh sb="1" eb="2">
      <t>カナラ</t>
    </rPh>
    <rPh sb="3" eb="5">
      <t>ヨビ</t>
    </rPh>
    <rPh sb="7" eb="8">
      <t>ツ</t>
    </rPh>
    <phoneticPr fontId="2"/>
  </si>
  <si>
    <t>まるごと生活情報と同時に配布をお考えの方</t>
    <rPh sb="4" eb="8">
      <t>セイカツジョウホウ</t>
    </rPh>
    <rPh sb="9" eb="11">
      <t>ドウジ</t>
    </rPh>
    <rPh sb="12" eb="14">
      <t>ハイフ</t>
    </rPh>
    <rPh sb="16" eb="17">
      <t>カンガ</t>
    </rPh>
    <rPh sb="19" eb="20">
      <t>カタ</t>
    </rPh>
    <phoneticPr fontId="2"/>
  </si>
  <si>
    <t>チラシのみの配布をお考えの方</t>
    <rPh sb="6" eb="8">
      <t>ハイフ</t>
    </rPh>
    <rPh sb="10" eb="11">
      <t>カンガ</t>
    </rPh>
    <rPh sb="13" eb="14">
      <t>カタ</t>
    </rPh>
    <phoneticPr fontId="2"/>
  </si>
  <si>
    <t>以上の点を十分ご理解いただきご注文下さい</t>
    <rPh sb="0" eb="2">
      <t>イジョウ</t>
    </rPh>
    <rPh sb="3" eb="4">
      <t>テン</t>
    </rPh>
    <rPh sb="5" eb="7">
      <t>ジュウブン</t>
    </rPh>
    <rPh sb="8" eb="10">
      <t>リカイ</t>
    </rPh>
    <rPh sb="15" eb="17">
      <t>チュウモン</t>
    </rPh>
    <rPh sb="17" eb="18">
      <t>クダ</t>
    </rPh>
    <phoneticPr fontId="2"/>
  </si>
  <si>
    <t>　多くのエリアで調整される場合は、再提出や受注を拒否させていただく場合がございます。</t>
    <rPh sb="1" eb="2">
      <t>オオ</t>
    </rPh>
    <rPh sb="8" eb="10">
      <t>チョウセイ</t>
    </rPh>
    <rPh sb="13" eb="15">
      <t>バアイ</t>
    </rPh>
    <rPh sb="17" eb="20">
      <t>サイテイシュツ</t>
    </rPh>
    <rPh sb="21" eb="23">
      <t>ジュチュウ</t>
    </rPh>
    <rPh sb="24" eb="26">
      <t>キョヒ</t>
    </rPh>
    <rPh sb="33" eb="35">
      <t>バアイ</t>
    </rPh>
    <phoneticPr fontId="2"/>
  </si>
  <si>
    <t>その他、配布物発注に際しての詳細な免責・注意事項についてはこちら→</t>
    <rPh sb="2" eb="3">
      <t>ホカ</t>
    </rPh>
    <rPh sb="4" eb="6">
      <t>ハイフ</t>
    </rPh>
    <rPh sb="6" eb="7">
      <t>ブツ</t>
    </rPh>
    <rPh sb="7" eb="9">
      <t>ハッチュウ</t>
    </rPh>
    <rPh sb="10" eb="11">
      <t>サイ</t>
    </rPh>
    <rPh sb="14" eb="16">
      <t>ショウサイ</t>
    </rPh>
    <rPh sb="17" eb="19">
      <t>メンセキ</t>
    </rPh>
    <rPh sb="20" eb="22">
      <t>チュウイ</t>
    </rPh>
    <rPh sb="22" eb="24">
      <t>ジコウ</t>
    </rPh>
    <phoneticPr fontId="2"/>
  </si>
  <si>
    <t>発注先</t>
    <rPh sb="0" eb="2">
      <t>ハッチュウ</t>
    </rPh>
    <rPh sb="2" eb="3">
      <t>サキ</t>
    </rPh>
    <phoneticPr fontId="2"/>
  </si>
  <si>
    <t>※1,000枚以下のご発注は
　 管理費2,000円を別途いただきます</t>
    <rPh sb="6" eb="7">
      <t>マイ</t>
    </rPh>
    <rPh sb="7" eb="9">
      <t>イカ</t>
    </rPh>
    <rPh sb="11" eb="13">
      <t>ハッチュウ</t>
    </rPh>
    <rPh sb="17" eb="20">
      <t>カンリヒ</t>
    </rPh>
    <rPh sb="25" eb="26">
      <t>エン</t>
    </rPh>
    <rPh sb="27" eb="29">
      <t>ベット</t>
    </rPh>
    <phoneticPr fontId="2"/>
  </si>
  <si>
    <t>本所1(見附高校側)</t>
    <rPh sb="0" eb="2">
      <t>ホンジョ</t>
    </rPh>
    <rPh sb="4" eb="6">
      <t>ミツケ</t>
    </rPh>
    <rPh sb="6" eb="8">
      <t>コウコウ</t>
    </rPh>
    <rPh sb="8" eb="9">
      <t>ガワ</t>
    </rPh>
    <phoneticPr fontId="4"/>
  </si>
  <si>
    <t>本所1(保育園側)</t>
    <rPh sb="0" eb="2">
      <t>ホンジョ</t>
    </rPh>
    <rPh sb="4" eb="7">
      <t>ホイクエン</t>
    </rPh>
    <rPh sb="7" eb="8">
      <t>ガワ</t>
    </rPh>
    <phoneticPr fontId="4"/>
  </si>
  <si>
    <t>本所2</t>
    <rPh sb="0" eb="2">
      <t>ホンジョ</t>
    </rPh>
    <phoneticPr fontId="4"/>
  </si>
  <si>
    <t>6-2</t>
    <phoneticPr fontId="2"/>
  </si>
  <si>
    <t>6-2-2</t>
    <phoneticPr fontId="2"/>
  </si>
  <si>
    <t>6-2-3</t>
    <phoneticPr fontId="2"/>
  </si>
  <si>
    <t>〒940-2121</t>
    <phoneticPr fontId="2"/>
  </si>
  <si>
    <t>B4まで8.0円（税抜）</t>
    <rPh sb="7" eb="8">
      <t>エン</t>
    </rPh>
    <rPh sb="9" eb="10">
      <t>ゼイ</t>
    </rPh>
    <rPh sb="10" eb="11">
      <t>ヌ</t>
    </rPh>
    <phoneticPr fontId="2"/>
  </si>
  <si>
    <t>※B4以内に折加工お願いします</t>
    <rPh sb="10" eb="11">
      <t>ネガ</t>
    </rPh>
    <phoneticPr fontId="2"/>
  </si>
  <si>
    <t>2025発行スケジュール（まるごと）</t>
    <rPh sb="4" eb="6">
      <t>ハッコウ</t>
    </rPh>
    <phoneticPr fontId="2"/>
  </si>
  <si>
    <t>2025発行スケジュール（チラシ）</t>
    <phoneticPr fontId="2"/>
  </si>
  <si>
    <t>毎月　第２・第４土曜日発行</t>
    <rPh sb="0" eb="2">
      <t>マイツキ</t>
    </rPh>
    <rPh sb="3" eb="4">
      <t>ダイ</t>
    </rPh>
    <rPh sb="6" eb="7">
      <t>ダイ</t>
    </rPh>
    <rPh sb="8" eb="11">
      <t>ドヨウビ</t>
    </rPh>
    <rPh sb="11" eb="13">
      <t>ハッコウ</t>
    </rPh>
    <phoneticPr fontId="35"/>
  </si>
  <si>
    <t>配布管理者</t>
    <rPh sb="0" eb="2">
      <t>ハイフ</t>
    </rPh>
    <rPh sb="2" eb="4">
      <t>カンリ</t>
    </rPh>
    <rPh sb="4" eb="5">
      <t>シャ</t>
    </rPh>
    <phoneticPr fontId="2"/>
  </si>
  <si>
    <t xml:space="preserve"> +チラシ折込</t>
    <rPh sb="5" eb="7">
      <t>オリコミ</t>
    </rPh>
    <phoneticPr fontId="2"/>
  </si>
  <si>
    <t>ポスティングスケジュール</t>
    <phoneticPr fontId="2"/>
  </si>
  <si>
    <t>配布期間</t>
    <rPh sb="0" eb="2">
      <t>ハイフ</t>
    </rPh>
    <rPh sb="2" eb="4">
      <t>キカン</t>
    </rPh>
    <phoneticPr fontId="35"/>
  </si>
  <si>
    <t>折込申込締切</t>
    <rPh sb="0" eb="2">
      <t>オリコミ</t>
    </rPh>
    <rPh sb="2" eb="4">
      <t>モウシコミ</t>
    </rPh>
    <rPh sb="4" eb="6">
      <t>シメキリ</t>
    </rPh>
    <phoneticPr fontId="35"/>
  </si>
  <si>
    <t>折込納品最終日</t>
    <rPh sb="0" eb="2">
      <t>オリコミ</t>
    </rPh>
    <rPh sb="2" eb="4">
      <t>ノウヒン</t>
    </rPh>
    <rPh sb="4" eb="7">
      <t>サイシュウビ</t>
    </rPh>
    <phoneticPr fontId="35"/>
  </si>
  <si>
    <t>1月</t>
    <rPh sb="1" eb="2">
      <t>ガツ</t>
    </rPh>
    <phoneticPr fontId="2"/>
  </si>
  <si>
    <t>～</t>
    <phoneticPr fontId="35"/>
  </si>
  <si>
    <t>～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</si>
  <si>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</si>
  <si>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</si>
  <si>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</si>
  <si>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</si>
  <si>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</si>
  <si>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</si>
  <si>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</si>
  <si>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</si>
  <si>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</si>
  <si>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</si>
  <si>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</si>
  <si>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★納品に際しまして･･･</t>
    <rPh sb="1" eb="3">
      <t>ノウヒン</t>
    </rPh>
    <rPh sb="4" eb="5">
      <t>サイ</t>
    </rPh>
    <phoneticPr fontId="35"/>
  </si>
  <si>
    <t>※弊社作業の都合上、チラシの納品日を指定させていただいております。ご協力をお願いします。</t>
    <rPh sb="1" eb="3">
      <t>ヘイシャ</t>
    </rPh>
    <rPh sb="3" eb="5">
      <t>サギョウ</t>
    </rPh>
    <rPh sb="6" eb="8">
      <t>ツゴウ</t>
    </rPh>
    <rPh sb="8" eb="9">
      <t>ウエ</t>
    </rPh>
    <rPh sb="14" eb="17">
      <t>ノウヒンビ</t>
    </rPh>
    <rPh sb="18" eb="20">
      <t>シテイ</t>
    </rPh>
    <rPh sb="34" eb="36">
      <t>キョウリョク</t>
    </rPh>
    <rPh sb="38" eb="39">
      <t>ネガ</t>
    </rPh>
    <phoneticPr fontId="35"/>
  </si>
  <si>
    <t>※土、日、祝日は受付できません。</t>
    <rPh sb="1" eb="2">
      <t>ツチ</t>
    </rPh>
    <rPh sb="3" eb="4">
      <t>ヒ</t>
    </rPh>
    <rPh sb="5" eb="7">
      <t>シュクジツ</t>
    </rPh>
    <rPh sb="8" eb="10">
      <t>ウケツケ</t>
    </rPh>
    <phoneticPr fontId="35"/>
  </si>
  <si>
    <t>※総数の2％か200枚のどちらか少ない方を予備として必ずお付けください。</t>
    <phoneticPr fontId="35"/>
  </si>
  <si>
    <t>予備の無い場合は指示通りの配布が出来ない可能性があります。</t>
    <rPh sb="0" eb="2">
      <t>ヨビ</t>
    </rPh>
    <rPh sb="3" eb="4">
      <t>ナ</t>
    </rPh>
    <rPh sb="5" eb="7">
      <t>バアイ</t>
    </rPh>
    <rPh sb="8" eb="10">
      <t>シジ</t>
    </rPh>
    <rPh sb="10" eb="11">
      <t>ドオ</t>
    </rPh>
    <rPh sb="13" eb="15">
      <t>ハイフ</t>
    </rPh>
    <rPh sb="16" eb="18">
      <t>デキ</t>
    </rPh>
    <rPh sb="20" eb="23">
      <t>カノウセイ</t>
    </rPh>
    <phoneticPr fontId="35"/>
  </si>
  <si>
    <r>
      <t>※折込納品最終日を過ぎた場合、</t>
    </r>
    <r>
      <rPr>
        <u/>
        <sz val="11"/>
        <rFont val="游ゴシック"/>
        <family val="3"/>
        <charset val="128"/>
      </rPr>
      <t>折り込みをお断りする場合があります。</t>
    </r>
    <rPh sb="1" eb="3">
      <t>オリコミ</t>
    </rPh>
    <rPh sb="3" eb="5">
      <t>ノウヒン</t>
    </rPh>
    <rPh sb="5" eb="8">
      <t>サイシュウビ</t>
    </rPh>
    <rPh sb="9" eb="10">
      <t>ス</t>
    </rPh>
    <rPh sb="12" eb="14">
      <t>バアイ</t>
    </rPh>
    <rPh sb="15" eb="16">
      <t>オ</t>
    </rPh>
    <rPh sb="17" eb="18">
      <t>コ</t>
    </rPh>
    <rPh sb="21" eb="22">
      <t>コトワ</t>
    </rPh>
    <rPh sb="25" eb="27">
      <t>バアイ</t>
    </rPh>
    <phoneticPr fontId="2"/>
  </si>
  <si>
    <t>長期休暇の都合上、締め切りが早い場合がございます。納品日の調整につきましては各担当へご連絡ください。</t>
    <rPh sb="0" eb="4">
      <t>チョウキキュウカ</t>
    </rPh>
    <rPh sb="5" eb="8">
      <t>ツゴウジョウ</t>
    </rPh>
    <rPh sb="9" eb="10">
      <t>シ</t>
    </rPh>
    <rPh sb="11" eb="12">
      <t>キ</t>
    </rPh>
    <rPh sb="14" eb="15">
      <t>ハヤ</t>
    </rPh>
    <rPh sb="16" eb="18">
      <t>バアイ</t>
    </rPh>
    <rPh sb="25" eb="28">
      <t>ノウヒンビ</t>
    </rPh>
    <rPh sb="29" eb="31">
      <t>チョウセイ</t>
    </rPh>
    <rPh sb="38" eb="41">
      <t>カクタントウ</t>
    </rPh>
    <rPh sb="43" eb="45">
      <t>レンラク</t>
    </rPh>
    <phoneticPr fontId="2"/>
  </si>
  <si>
    <t>チラシ合同配布スケジュール</t>
    <rPh sb="3" eb="5">
      <t>ゴウドウ</t>
    </rPh>
    <rPh sb="5" eb="7">
      <t>ハイフ</t>
    </rPh>
    <phoneticPr fontId="2"/>
  </si>
  <si>
    <t>『まるごと生活情報との同配布』とは納品日や配布期間が異なりますので、お間違え無いようご確認ください。</t>
    <rPh sb="5" eb="7">
      <t>セイカツ</t>
    </rPh>
    <rPh sb="7" eb="9">
      <t>ジョウホウ</t>
    </rPh>
    <rPh sb="11" eb="12">
      <t>ドウ</t>
    </rPh>
    <rPh sb="12" eb="14">
      <t>ハイフ</t>
    </rPh>
    <rPh sb="17" eb="20">
      <t>ノウヒンビ</t>
    </rPh>
    <phoneticPr fontId="2"/>
  </si>
  <si>
    <t>9月</t>
    <rPh sb="1" eb="2">
      <t>ガツ</t>
    </rPh>
    <phoneticPr fontId="2"/>
  </si>
  <si>
    <r>
      <t>※折込納品最終日を過ぎた場合、</t>
    </r>
    <r>
      <rPr>
        <b/>
        <u/>
        <sz val="11"/>
        <color rgb="FFFF0000"/>
        <rFont val="游ゴシック"/>
        <family val="3"/>
        <charset val="128"/>
      </rPr>
      <t>折り込みをお断りする場合があります。</t>
    </r>
    <rPh sb="1" eb="3">
      <t>オリコミ</t>
    </rPh>
    <rPh sb="3" eb="5">
      <t>ノウヒン</t>
    </rPh>
    <rPh sb="5" eb="8">
      <t>サイシュウビ</t>
    </rPh>
    <rPh sb="9" eb="10">
      <t>ス</t>
    </rPh>
    <rPh sb="12" eb="14">
      <t>バアイ</t>
    </rPh>
    <rPh sb="15" eb="16">
      <t>オ</t>
    </rPh>
    <rPh sb="17" eb="18">
      <t>コ</t>
    </rPh>
    <rPh sb="21" eb="22">
      <t>コトワ</t>
    </rPh>
    <rPh sb="25" eb="27">
      <t>バアイ</t>
    </rPh>
    <phoneticPr fontId="2"/>
  </si>
  <si>
    <t>※土、日、祝日は納品の受付ができません。</t>
    <rPh sb="1" eb="2">
      <t>ツチ</t>
    </rPh>
    <rPh sb="3" eb="4">
      <t>ヒ</t>
    </rPh>
    <rPh sb="5" eb="7">
      <t>シュクジツ</t>
    </rPh>
    <rPh sb="8" eb="10">
      <t>ノウヒン</t>
    </rPh>
    <rPh sb="11" eb="13">
      <t>ウケツケ</t>
    </rPh>
    <phoneticPr fontId="35"/>
  </si>
  <si>
    <t>2025年</t>
    <rPh sb="4" eb="5">
      <t>ネン</t>
    </rPh>
    <phoneticPr fontId="2"/>
  </si>
  <si>
    <t>※配布が変則的な月がございます。配布期間と各締め切りにご注意ください。</t>
    <rPh sb="1" eb="3">
      <t>ハイフ</t>
    </rPh>
    <rPh sb="4" eb="6">
      <t>ヘンソク</t>
    </rPh>
    <rPh sb="6" eb="7">
      <t>テキ</t>
    </rPh>
    <rPh sb="8" eb="9">
      <t>ツキ</t>
    </rPh>
    <rPh sb="21" eb="22">
      <t>カク</t>
    </rPh>
    <rPh sb="22" eb="23">
      <t>シ</t>
    </rPh>
    <rPh sb="24" eb="25">
      <t>キ</t>
    </rPh>
    <phoneticPr fontId="2"/>
  </si>
  <si>
    <t>配布管理者</t>
    <rPh sb="0" eb="2">
      <t>ハイフ</t>
    </rPh>
    <rPh sb="2" eb="5">
      <t>カンリシャ</t>
    </rPh>
    <phoneticPr fontId="2"/>
  </si>
  <si>
    <t>折込申込/納品締切</t>
    <rPh sb="0" eb="2">
      <t>オリコミ</t>
    </rPh>
    <rPh sb="2" eb="4">
      <t>モウシコミ</t>
    </rPh>
    <rPh sb="5" eb="7">
      <t>ノウヒン</t>
    </rPh>
    <rPh sb="7" eb="8">
      <t>シ</t>
    </rPh>
    <rPh sb="8" eb="9">
      <t>キ</t>
    </rPh>
    <phoneticPr fontId="35"/>
  </si>
  <si>
    <t>11月</t>
    <rPh sb="2" eb="3">
      <t>ガツ</t>
    </rPh>
    <phoneticPr fontId="2"/>
  </si>
  <si>
    <t>R7年3月15日号～R7年5月31日号まで有効</t>
    <rPh sb="2" eb="3">
      <t>ネン</t>
    </rPh>
    <rPh sb="4" eb="5">
      <t>ガツ</t>
    </rPh>
    <rPh sb="7" eb="8">
      <t>ニチ</t>
    </rPh>
    <rPh sb="8" eb="9">
      <t>ゴウ</t>
    </rPh>
    <rPh sb="12" eb="13">
      <t>ネン</t>
    </rPh>
    <rPh sb="17" eb="18">
      <t>ニチ</t>
    </rPh>
    <rPh sb="18" eb="19">
      <t>ゴウ</t>
    </rPh>
    <rPh sb="21" eb="23">
      <t>ユウコウ</t>
    </rPh>
    <phoneticPr fontId="3"/>
  </si>
  <si>
    <t>R7年3月14日～R7年5月22日まで有効</t>
    <rPh sb="2" eb="3">
      <t>ネン</t>
    </rPh>
    <rPh sb="4" eb="5">
      <t>ガツ</t>
    </rPh>
    <rPh sb="7" eb="8">
      <t>ニチ</t>
    </rPh>
    <rPh sb="11" eb="12">
      <t>ネン</t>
    </rPh>
    <rPh sb="16" eb="17">
      <t>ニチ</t>
    </rPh>
    <rPh sb="19" eb="21">
      <t>ユウコウ</t>
    </rPh>
    <phoneticPr fontId="3"/>
  </si>
  <si>
    <t>　　月　　日～　　　　　　　　月　　日配布</t>
  </si>
  <si>
    <t>中興野(国道8号線側)
幸南</t>
    <rPh sb="0" eb="3">
      <t>ナカゴウヤ</t>
    </rPh>
    <rPh sb="4" eb="6">
      <t>コクドウ</t>
    </rPh>
    <rPh sb="7" eb="9">
      <t>ゴウセン</t>
    </rPh>
    <rPh sb="9" eb="10">
      <t>ガワ</t>
    </rPh>
    <rPh sb="12" eb="14">
      <t>コウナン</t>
    </rPh>
    <phoneticPr fontId="3"/>
  </si>
  <si>
    <t>下山1～2</t>
    <rPh sb="0" eb="2">
      <t>シモヤマ</t>
    </rPh>
    <phoneticPr fontId="4"/>
  </si>
  <si>
    <t>下山5～6</t>
    <rPh sb="0" eb="2">
      <t>シモヤマ</t>
    </rPh>
    <phoneticPr fontId="4"/>
  </si>
  <si>
    <t>下山3～4
西津町、七日町(一部)</t>
    <rPh sb="0" eb="2">
      <t>シモヤマ</t>
    </rPh>
    <rPh sb="6" eb="7">
      <t>ニシ</t>
    </rPh>
    <rPh sb="7" eb="8">
      <t>ヅ</t>
    </rPh>
    <rPh sb="8" eb="9">
      <t>マチ</t>
    </rPh>
    <rPh sb="10" eb="13">
      <t>ナノカマチ</t>
    </rPh>
    <rPh sb="14" eb="16">
      <t>イチブ</t>
    </rPh>
    <phoneticPr fontId="4"/>
  </si>
  <si>
    <t>関原町2,5</t>
    <rPh sb="0" eb="2">
      <t>セキハラ</t>
    </rPh>
    <rPh sb="2" eb="3">
      <t>マチ</t>
    </rPh>
    <phoneticPr fontId="4"/>
  </si>
  <si>
    <t>関原町3,5
白鳥町</t>
    <rPh sb="0" eb="2">
      <t>セキハラ</t>
    </rPh>
    <rPh sb="2" eb="3">
      <t>マチ</t>
    </rPh>
    <rPh sb="7" eb="9">
      <t>シラトリ</t>
    </rPh>
    <rPh sb="9" eb="10">
      <t>マチ</t>
    </rPh>
    <phoneticPr fontId="4"/>
  </si>
  <si>
    <t>青葉台2,4</t>
    <rPh sb="0" eb="3">
      <t>アオバダイ</t>
    </rPh>
    <phoneticPr fontId="4"/>
  </si>
  <si>
    <t>土合4～5</t>
    <rPh sb="0" eb="2">
      <t>ドアイ</t>
    </rPh>
    <phoneticPr fontId="3"/>
  </si>
  <si>
    <t>北山1～2</t>
    <rPh sb="0" eb="2">
      <t>キタヤマ</t>
    </rPh>
    <phoneticPr fontId="4"/>
  </si>
  <si>
    <t>北山3～4</t>
    <rPh sb="0" eb="2">
      <t>キタヤマ</t>
    </rPh>
    <phoneticPr fontId="4"/>
  </si>
  <si>
    <t>来迎寺
前田、元町</t>
    <rPh sb="0" eb="3">
      <t>ライコウジ</t>
    </rPh>
    <rPh sb="4" eb="6">
      <t>マエダ</t>
    </rPh>
    <rPh sb="7" eb="9">
      <t>モトマチ</t>
    </rPh>
    <phoneticPr fontId="4"/>
  </si>
  <si>
    <t>今町4,6</t>
    <rPh sb="0" eb="2">
      <t>イママチ</t>
    </rPh>
    <phoneticPr fontId="4"/>
  </si>
  <si>
    <t>土合4,5</t>
    <rPh sb="0" eb="2">
      <t>ドアイ</t>
    </rPh>
    <phoneticPr fontId="4"/>
  </si>
  <si>
    <t>本町1、上田町
船江町、柳原町</t>
    <rPh sb="0" eb="2">
      <t>ホンチョウ</t>
    </rPh>
    <phoneticPr fontId="4"/>
  </si>
  <si>
    <t>新町1～2
東新町1～3</t>
    <phoneticPr fontId="2"/>
  </si>
  <si>
    <t>東栄1～3
琴平1～3</t>
    <phoneticPr fontId="2"/>
  </si>
  <si>
    <t>　　　　　月　　　　日号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</si>
</sst>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&quot;東&quot;@"/>
    <numFmt numFmtId="177" formatCode="&quot;西&quot;@"/>
    <numFmt numFmtId="178" formatCode="&quot;見&quot;@"/>
    <numFmt numFmtId="179" formatCode="&quot;小&quot;@"/>
    <numFmt numFmtId="180" formatCode="#"/>
    <numFmt numFmtId="181" formatCode=";;"/>
    <numFmt numFmtId="182" formatCode="d&quot;日&quot;\(aaa\)&quot;号&quot;"/>
    <numFmt numFmtId="183" formatCode="m&quot;月&quot;d&quot;日&quot;\(aaa\)"/>
  </numFmts>
  <fonts count="5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2"/>
      <charset val="128"/>
    </font>
    <font>
      <sz val="10"/>
      <color rgb="FF000000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b/>
      <sz val="10"/>
      <color rgb="FF000000"/>
      <name val="BIZ UDPゴシック"/>
      <family val="3"/>
      <charset val="128"/>
    </font>
    <font>
      <sz val="11"/>
      <color rgb="FF000000"/>
      <name val="BIZ UDPゴシック"/>
      <family val="3"/>
      <charset val="128"/>
    </font>
    <font>
      <b/>
      <sz val="16"/>
      <color rgb="FF000000"/>
      <name val="BIZ UDPゴシック"/>
      <family val="3"/>
      <charset val="128"/>
    </font>
    <font>
      <b/>
      <sz val="16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b/>
      <sz val="11"/>
      <color rgb="FF000000"/>
      <name val="BIZ UDPゴシック"/>
      <family val="3"/>
      <charset val="128"/>
    </font>
    <font>
      <sz val="6"/>
      <color rgb="FF000000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9"/>
      <color rgb="FF000000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b/>
      <sz val="11"/>
      <name val="BIZ UDPゴシック"/>
      <family val="3"/>
      <charset val="128"/>
    </font>
    <font>
      <sz val="10"/>
      <name val="BIZ UDPゴシック"/>
      <family val="3"/>
      <charset val="128"/>
    </font>
    <font>
      <b/>
      <sz val="14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b/>
      <sz val="9"/>
      <color theme="1"/>
      <name val="BIZ UDPゴシック"/>
      <family val="3"/>
      <charset val="128"/>
    </font>
    <font>
      <b/>
      <sz val="26"/>
      <color rgb="FF000000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sz val="8"/>
      <color rgb="FF000000"/>
      <name val="BIZ UDPゴシック"/>
      <family val="3"/>
      <charset val="128"/>
    </font>
    <font>
      <sz val="16"/>
      <color rgb="FF000000"/>
      <name val="BIZ UDPゴシック"/>
      <family val="3"/>
      <charset val="128"/>
    </font>
    <font>
      <sz val="9"/>
      <color rgb="FF000000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2"/>
      <color theme="1"/>
      <name val="BIZ UDPゴシック"/>
      <family val="3"/>
      <charset val="128"/>
    </font>
    <font>
      <b/>
      <sz val="9"/>
      <name val="游ゴシック"/>
      <family val="3"/>
      <charset val="128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</font>
    <font>
      <b/>
      <sz val="14"/>
      <name val="メイリオ"/>
      <family val="3"/>
      <charset val="128"/>
    </font>
    <font>
      <b/>
      <sz val="11"/>
      <name val="ＭＳ Ｐゴシック"/>
      <family val="3"/>
      <charset val="128"/>
    </font>
    <font>
      <sz val="24"/>
      <name val="ＭＳ Ｐゴシック"/>
      <family val="3"/>
      <charset val="128"/>
    </font>
    <font>
      <sz val="20"/>
      <color rgb="FFFF0000"/>
      <name val="HG創英角ﾎﾟｯﾌﾟ体"/>
      <family val="3"/>
      <charset val="128"/>
    </font>
    <font>
      <b/>
      <sz val="11"/>
      <name val="游ゴシック Light"/>
      <family val="3"/>
      <charset val="128"/>
      <scheme val="major"/>
    </font>
    <font>
      <b/>
      <sz val="12"/>
      <name val="ＭＳ Ｐゴシック"/>
      <family val="3"/>
      <charset val="128"/>
    </font>
    <font>
      <b/>
      <sz val="24"/>
      <name val="HG創英角ｺﾞｼｯｸUB"/>
      <family val="3"/>
      <charset val="128"/>
    </font>
    <font>
      <b/>
      <sz val="12"/>
      <name val="HGPｺﾞｼｯｸE"/>
      <family val="3"/>
      <charset val="128"/>
    </font>
    <font>
      <sz val="12"/>
      <name val="HGPｺﾞｼｯｸE"/>
      <family val="3"/>
      <charset val="128"/>
    </font>
    <font>
      <sz val="12"/>
      <name val="ＭＳ Ｐゴシック"/>
      <family val="3"/>
      <charset val="128"/>
    </font>
    <font>
      <b/>
      <sz val="14"/>
      <name val="HG創英角ｺﾞｼｯｸUB"/>
      <family val="3"/>
      <charset val="128"/>
    </font>
    <font>
      <b/>
      <sz val="12"/>
      <name val="HGP創英角ﾎﾟｯﾌﾟ体"/>
      <family val="3"/>
      <charset val="128"/>
    </font>
    <font>
      <b/>
      <sz val="11"/>
      <color rgb="FFFF0000"/>
      <name val="ＭＳ Ｐゴシック"/>
      <family val="3"/>
      <charset val="128"/>
    </font>
    <font>
      <u/>
      <sz val="11"/>
      <name val="游ゴシック"/>
      <family val="3"/>
      <charset val="128"/>
    </font>
    <font>
      <sz val="18"/>
      <color rgb="FFFF0000"/>
      <name val="HG創英角ﾎﾟｯﾌﾟ体"/>
      <family val="3"/>
      <charset val="128"/>
    </font>
    <font>
      <b/>
      <sz val="9"/>
      <name val="游ゴシック Light"/>
      <family val="3"/>
      <charset val="128"/>
      <scheme val="major"/>
    </font>
    <font>
      <b/>
      <sz val="9"/>
      <name val="ＭＳ Ｐゴシック"/>
      <family val="3"/>
      <charset val="128"/>
    </font>
    <font>
      <b/>
      <u/>
      <sz val="11"/>
      <color rgb="FFFF0000"/>
      <name val="游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DDBEA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4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hair">
        <color indexed="64"/>
      </left>
      <right style="hair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auto="1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auto="1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auto="1"/>
      </left>
      <right style="thin">
        <color indexed="64"/>
      </right>
      <top/>
      <bottom style="hair">
        <color indexed="64"/>
      </bottom>
      <diagonal/>
    </border>
    <border>
      <left style="medium">
        <color auto="1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medium">
        <color auto="1"/>
      </right>
      <top style="thick">
        <color indexed="64"/>
      </top>
      <bottom style="thin">
        <color auto="1"/>
      </bottom>
      <diagonal/>
    </border>
    <border>
      <left style="medium">
        <color auto="1"/>
      </left>
      <right/>
      <top style="thick">
        <color indexed="64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/>
      <top style="thick">
        <color indexed="64"/>
      </top>
      <bottom style="thin">
        <color auto="1"/>
      </bottom>
      <diagonal/>
    </border>
    <border>
      <left/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auto="1"/>
      </right>
      <top/>
      <bottom style="thick">
        <color indexed="64"/>
      </bottom>
      <diagonal/>
    </border>
    <border>
      <left/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auto="1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auto="1"/>
      </bottom>
      <diagonal/>
    </border>
    <border>
      <left/>
      <right style="hair">
        <color indexed="64"/>
      </right>
      <top style="double">
        <color indexed="64"/>
      </top>
      <bottom style="medium">
        <color auto="1"/>
      </bottom>
      <diagonal/>
    </border>
    <border>
      <left/>
      <right/>
      <top style="double">
        <color indexed="64"/>
      </top>
      <bottom style="medium">
        <color auto="1"/>
      </bottom>
      <diagonal/>
    </border>
    <border>
      <left style="thin">
        <color indexed="64"/>
      </left>
      <right style="hair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auto="1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>
      <alignment vertical="center"/>
    </xf>
  </cellStyleXfs>
  <cellXfs count="375">
    <xf numFmtId="0" fontId="0" fillId="0" borderId="0" xfId="0">
      <alignment vertical="center"/>
    </xf>
    <xf numFmtId="0" fontId="6" fillId="2" borderId="24" xfId="0" applyFont="1" applyFill="1" applyBorder="1" applyAlignment="1" applyProtection="1">
      <alignment horizontal="center" vertical="center"/>
      <protection locked="0"/>
    </xf>
    <xf numFmtId="0" fontId="6" fillId="2" borderId="21" xfId="0" applyFont="1" applyFill="1" applyBorder="1" applyAlignment="1" applyProtection="1">
      <alignment horizontal="center" vertical="center"/>
      <protection locked="0"/>
    </xf>
    <xf numFmtId="0" fontId="6" fillId="2" borderId="29" xfId="0" applyFont="1" applyFill="1" applyBorder="1" applyAlignment="1" applyProtection="1">
      <alignment horizontal="center" vertical="center"/>
      <protection locked="0"/>
    </xf>
    <xf numFmtId="0" fontId="6" fillId="2" borderId="16" xfId="0" applyFont="1" applyFill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 applyProtection="1">
      <alignment horizontal="center" vertical="center"/>
      <protection locked="0"/>
    </xf>
    <xf numFmtId="0" fontId="5" fillId="2" borderId="15" xfId="0" applyFont="1" applyFill="1" applyBorder="1" applyAlignment="1" applyProtection="1">
      <alignment horizontal="center" vertical="center"/>
      <protection locked="0"/>
    </xf>
    <xf numFmtId="0" fontId="6" fillId="2" borderId="46" xfId="0" applyFont="1" applyFill="1" applyBorder="1" applyAlignment="1" applyProtection="1">
      <alignment horizontal="center" vertical="center"/>
      <protection locked="0"/>
    </xf>
    <xf numFmtId="0" fontId="5" fillId="2" borderId="17" xfId="0" applyFont="1" applyFill="1" applyBorder="1" applyAlignment="1" applyProtection="1">
      <alignment horizontal="center" vertical="center"/>
      <protection locked="0"/>
    </xf>
    <xf numFmtId="0" fontId="6" fillId="2" borderId="35" xfId="0" applyFont="1" applyFill="1" applyBorder="1" applyAlignment="1" applyProtection="1">
      <alignment horizontal="center" vertical="center"/>
      <protection locked="0"/>
    </xf>
    <xf numFmtId="0" fontId="6" fillId="2" borderId="15" xfId="0" applyFont="1" applyFill="1" applyBorder="1" applyAlignment="1" applyProtection="1">
      <alignment horizontal="center" vertical="center"/>
      <protection locked="0"/>
    </xf>
    <xf numFmtId="0" fontId="5" fillId="2" borderId="24" xfId="0" applyFont="1" applyFill="1" applyBorder="1" applyAlignment="1" applyProtection="1">
      <alignment horizontal="center" vertical="center"/>
      <protection locked="0"/>
    </xf>
    <xf numFmtId="0" fontId="6" fillId="2" borderId="30" xfId="0" applyFont="1" applyFill="1" applyBorder="1" applyAlignment="1" applyProtection="1">
      <alignment horizontal="center" vertical="center"/>
      <protection locked="0"/>
    </xf>
    <xf numFmtId="0" fontId="6" fillId="2" borderId="69" xfId="0" applyFont="1" applyFill="1" applyBorder="1" applyAlignment="1" applyProtection="1">
      <alignment horizontal="center" vertical="center"/>
      <protection locked="0"/>
    </xf>
    <xf numFmtId="0" fontId="6" fillId="2" borderId="70" xfId="0" applyFont="1" applyFill="1" applyBorder="1" applyAlignment="1" applyProtection="1">
      <alignment horizontal="center" vertical="center"/>
      <protection locked="0"/>
    </xf>
    <xf numFmtId="0" fontId="5" fillId="2" borderId="70" xfId="0" applyFont="1" applyFill="1" applyBorder="1" applyAlignment="1" applyProtection="1">
      <alignment horizontal="center" vertical="center"/>
      <protection locked="0"/>
    </xf>
    <xf numFmtId="0" fontId="5" fillId="2" borderId="21" xfId="0" applyFont="1" applyFill="1" applyBorder="1" applyAlignment="1" applyProtection="1">
      <alignment horizontal="center" vertical="center"/>
      <protection locked="0"/>
    </xf>
    <xf numFmtId="38" fontId="14" fillId="2" borderId="0" xfId="1" applyFont="1" applyFill="1" applyBorder="1" applyAlignment="1" applyProtection="1">
      <alignment vertical="center"/>
    </xf>
    <xf numFmtId="38" fontId="14" fillId="2" borderId="66" xfId="1" applyFont="1" applyFill="1" applyBorder="1" applyAlignment="1" applyProtection="1">
      <alignment vertical="center"/>
    </xf>
    <xf numFmtId="0" fontId="6" fillId="2" borderId="62" xfId="0" applyFont="1" applyFill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 applyProtection="1">
      <alignment horizontal="center" vertical="center" shrinkToFit="1"/>
      <protection locked="0"/>
    </xf>
    <xf numFmtId="0" fontId="5" fillId="2" borderId="24" xfId="0" applyFont="1" applyFill="1" applyBorder="1" applyAlignment="1" applyProtection="1">
      <alignment horizontal="center" vertical="center" shrinkToFit="1"/>
      <protection locked="0"/>
    </xf>
    <xf numFmtId="38" fontId="5" fillId="2" borderId="0" xfId="1" applyFont="1" applyFill="1" applyBorder="1" applyAlignment="1" applyProtection="1">
      <alignment vertical="center"/>
    </xf>
    <xf numFmtId="38" fontId="5" fillId="2" borderId="47" xfId="1" applyFont="1" applyFill="1" applyBorder="1" applyAlignment="1" applyProtection="1">
      <alignment vertical="center"/>
    </xf>
    <xf numFmtId="0" fontId="27" fillId="0" borderId="0" xfId="2">
      <alignment vertical="center"/>
    </xf>
    <xf numFmtId="0" fontId="28" fillId="0" borderId="0" xfId="0" applyFont="1">
      <alignment vertical="center"/>
    </xf>
    <xf numFmtId="0" fontId="29" fillId="0" borderId="0" xfId="0" applyFont="1">
      <alignment vertical="center"/>
    </xf>
    <xf numFmtId="0" fontId="30" fillId="0" borderId="0" xfId="0" applyFont="1">
      <alignment vertical="center"/>
    </xf>
    <xf numFmtId="0" fontId="16" fillId="0" borderId="83" xfId="0" applyFont="1" applyBorder="1" applyAlignment="1" applyProtection="1">
      <alignment horizontal="center" vertical="center" shrinkToFit="1"/>
      <protection locked="0"/>
    </xf>
    <xf numFmtId="0" fontId="11" fillId="0" borderId="91" xfId="0" applyFont="1" applyBorder="1" applyAlignment="1" applyProtection="1">
      <alignment horizontal="center" vertical="center" shrinkToFit="1"/>
      <protection locked="0"/>
    </xf>
    <xf numFmtId="0" fontId="4" fillId="2" borderId="27" xfId="0" applyFont="1" applyFill="1" applyBorder="1" applyAlignment="1" applyProtection="1">
      <alignment horizontal="center" vertical="center" shrinkToFit="1"/>
      <protection locked="0"/>
    </xf>
    <xf numFmtId="0" fontId="4" fillId="2" borderId="55" xfId="0" applyFont="1" applyFill="1" applyBorder="1" applyAlignment="1" applyProtection="1">
      <alignment horizontal="center" vertical="center" shrinkToFit="1"/>
      <protection locked="0"/>
    </xf>
    <xf numFmtId="0" fontId="4" fillId="2" borderId="90" xfId="0" applyFont="1" applyFill="1" applyBorder="1" applyAlignment="1" applyProtection="1">
      <alignment horizontal="center" vertical="center" shrinkToFit="1"/>
      <protection locked="0"/>
    </xf>
    <xf numFmtId="49" fontId="4" fillId="2" borderId="60" xfId="0" applyNumberFormat="1" applyFont="1" applyFill="1" applyBorder="1" applyAlignment="1" applyProtection="1">
      <alignment horizontal="center" vertical="center" shrinkToFit="1"/>
      <protection locked="0"/>
    </xf>
    <xf numFmtId="0" fontId="15" fillId="2" borderId="27" xfId="0" applyFont="1" applyFill="1" applyBorder="1" applyAlignment="1" applyProtection="1">
      <alignment horizontal="center" vertical="center" shrinkToFit="1"/>
      <protection locked="0"/>
    </xf>
    <xf numFmtId="0" fontId="4" fillId="2" borderId="87" xfId="0" applyFont="1" applyFill="1" applyBorder="1" applyAlignment="1" applyProtection="1">
      <alignment horizontal="center" vertical="center" shrinkToFit="1"/>
      <protection locked="0"/>
    </xf>
    <xf numFmtId="0" fontId="4" fillId="2" borderId="88" xfId="0" applyFont="1" applyFill="1" applyBorder="1" applyAlignment="1" applyProtection="1">
      <alignment horizontal="center" vertical="center" shrinkToFit="1"/>
      <protection locked="0"/>
    </xf>
    <xf numFmtId="49" fontId="4" fillId="2" borderId="86" xfId="0" applyNumberFormat="1" applyFont="1" applyFill="1" applyBorder="1" applyAlignment="1" applyProtection="1">
      <alignment horizontal="center" vertical="center" shrinkToFit="1"/>
      <protection locked="0"/>
    </xf>
    <xf numFmtId="0" fontId="36" fillId="0" borderId="0" xfId="3" applyFont="1">
      <alignment vertical="center"/>
    </xf>
    <xf numFmtId="0" fontId="36" fillId="0" borderId="0" xfId="3" applyFont="1" applyAlignment="1">
      <alignment horizontal="right" vertical="center" indent="1"/>
    </xf>
    <xf numFmtId="0" fontId="32" fillId="0" borderId="0" xfId="3" applyAlignment="1">
      <alignment horizontal="left" vertical="center" indent="2"/>
    </xf>
    <xf numFmtId="0" fontId="32" fillId="0" borderId="0" xfId="3">
      <alignment vertical="center"/>
    </xf>
    <xf numFmtId="0" fontId="32" fillId="0" borderId="0" xfId="3" applyAlignment="1">
      <alignment horizontal="right" vertical="center"/>
    </xf>
    <xf numFmtId="49" fontId="37" fillId="0" borderId="0" xfId="3" applyNumberFormat="1" applyFont="1" applyAlignment="1">
      <alignment horizontal="left" vertical="center"/>
    </xf>
    <xf numFmtId="0" fontId="32" fillId="0" borderId="0" xfId="3" applyAlignment="1">
      <alignment horizontal="center" vertical="center"/>
    </xf>
    <xf numFmtId="0" fontId="38" fillId="0" borderId="0" xfId="3" applyFont="1" applyAlignment="1">
      <alignment horizontal="center" vertical="center"/>
    </xf>
    <xf numFmtId="0" fontId="38" fillId="0" borderId="0" xfId="3" applyFont="1" applyAlignment="1">
      <alignment horizontal="left" vertical="center"/>
    </xf>
    <xf numFmtId="0" fontId="39" fillId="0" borderId="0" xfId="3" applyFont="1">
      <alignment vertical="center"/>
    </xf>
    <xf numFmtId="0" fontId="40" fillId="0" borderId="0" xfId="3" applyFont="1" applyAlignment="1">
      <alignment horizontal="left" vertical="center"/>
    </xf>
    <xf numFmtId="0" fontId="40" fillId="0" borderId="0" xfId="3" applyFont="1">
      <alignment vertical="center"/>
    </xf>
    <xf numFmtId="0" fontId="42" fillId="9" borderId="104" xfId="3" applyFont="1" applyFill="1" applyBorder="1" applyAlignment="1">
      <alignment horizontal="center" vertical="center"/>
    </xf>
    <xf numFmtId="0" fontId="42" fillId="10" borderId="105" xfId="3" applyFont="1" applyFill="1" applyBorder="1" applyAlignment="1">
      <alignment horizontal="center" vertical="center"/>
    </xf>
    <xf numFmtId="0" fontId="44" fillId="0" borderId="107" xfId="3" applyFont="1" applyBorder="1" applyAlignment="1">
      <alignment horizontal="center" vertical="center"/>
    </xf>
    <xf numFmtId="182" fontId="45" fillId="0" borderId="108" xfId="3" applyNumberFormat="1" applyFont="1" applyBorder="1" applyAlignment="1">
      <alignment horizontal="left" vertical="center"/>
    </xf>
    <xf numFmtId="183" fontId="45" fillId="0" borderId="109" xfId="3" applyNumberFormat="1" applyFont="1" applyBorder="1" applyAlignment="1">
      <alignment horizontal="right" vertical="center"/>
    </xf>
    <xf numFmtId="183" fontId="45" fillId="0" borderId="110" xfId="3" applyNumberFormat="1" applyFont="1" applyBorder="1" applyAlignment="1">
      <alignment horizontal="center" vertical="center"/>
    </xf>
    <xf numFmtId="183" fontId="45" fillId="0" borderId="108" xfId="3" applyNumberFormat="1" applyFont="1" applyBorder="1" applyAlignment="1">
      <alignment horizontal="left" vertical="center"/>
    </xf>
    <xf numFmtId="183" fontId="45" fillId="9" borderId="111" xfId="3" applyNumberFormat="1" applyFont="1" applyFill="1" applyBorder="1" applyAlignment="1">
      <alignment horizontal="center" vertical="center"/>
    </xf>
    <xf numFmtId="183" fontId="45" fillId="10" borderId="112" xfId="3" applyNumberFormat="1" applyFont="1" applyFill="1" applyBorder="1" applyAlignment="1">
      <alignment horizontal="center" vertical="center"/>
    </xf>
    <xf numFmtId="0" fontId="46" fillId="0" borderId="0" xfId="3" applyFont="1">
      <alignment vertical="center"/>
    </xf>
    <xf numFmtId="182" fontId="45" fillId="0" borderId="69" xfId="3" applyNumberFormat="1" applyFont="1" applyBorder="1" applyAlignment="1">
      <alignment horizontal="left" vertical="center"/>
    </xf>
    <xf numFmtId="183" fontId="45" fillId="0" borderId="115" xfId="3" applyNumberFormat="1" applyFont="1" applyBorder="1" applyAlignment="1">
      <alignment horizontal="right" vertical="center"/>
    </xf>
    <xf numFmtId="183" fontId="45" fillId="0" borderId="116" xfId="3" applyNumberFormat="1" applyFont="1" applyBorder="1" applyAlignment="1">
      <alignment horizontal="center" vertical="center"/>
    </xf>
    <xf numFmtId="183" fontId="45" fillId="0" borderId="69" xfId="3" applyNumberFormat="1" applyFont="1" applyBorder="1" applyAlignment="1">
      <alignment horizontal="left" vertical="center"/>
    </xf>
    <xf numFmtId="183" fontId="45" fillId="9" borderId="117" xfId="3" applyNumberFormat="1" applyFont="1" applyFill="1" applyBorder="1" applyAlignment="1">
      <alignment horizontal="center" vertical="center"/>
    </xf>
    <xf numFmtId="183" fontId="45" fillId="10" borderId="118" xfId="3" applyNumberFormat="1" applyFont="1" applyFill="1" applyBorder="1" applyAlignment="1">
      <alignment horizontal="center" vertical="center"/>
    </xf>
    <xf numFmtId="183" fontId="45" fillId="9" borderId="109" xfId="3" applyNumberFormat="1" applyFont="1" applyFill="1" applyBorder="1" applyAlignment="1">
      <alignment horizontal="center" vertical="center"/>
    </xf>
    <xf numFmtId="182" fontId="45" fillId="0" borderId="121" xfId="3" applyNumberFormat="1" applyFont="1" applyBorder="1" applyAlignment="1">
      <alignment horizontal="left" vertical="center"/>
    </xf>
    <xf numFmtId="183" fontId="45" fillId="0" borderId="122" xfId="3" applyNumberFormat="1" applyFont="1" applyBorder="1" applyAlignment="1">
      <alignment horizontal="right" vertical="center"/>
    </xf>
    <xf numFmtId="183" fontId="45" fillId="0" borderId="123" xfId="3" applyNumberFormat="1" applyFont="1" applyBorder="1" applyAlignment="1">
      <alignment horizontal="center" vertical="center"/>
    </xf>
    <xf numFmtId="183" fontId="45" fillId="0" borderId="124" xfId="3" applyNumberFormat="1" applyFont="1" applyBorder="1" applyAlignment="1">
      <alignment horizontal="left" vertical="center"/>
    </xf>
    <xf numFmtId="183" fontId="45" fillId="9" borderId="122" xfId="3" applyNumberFormat="1" applyFont="1" applyFill="1" applyBorder="1" applyAlignment="1">
      <alignment horizontal="center" vertical="center"/>
    </xf>
    <xf numFmtId="183" fontId="45" fillId="10" borderId="125" xfId="3" applyNumberFormat="1" applyFont="1" applyFill="1" applyBorder="1" applyAlignment="1">
      <alignment horizontal="center" vertical="center"/>
    </xf>
    <xf numFmtId="0" fontId="38" fillId="0" borderId="0" xfId="3" applyFont="1">
      <alignment vertical="center"/>
    </xf>
    <xf numFmtId="0" fontId="47" fillId="0" borderId="0" xfId="3" applyFont="1" applyAlignment="1">
      <alignment horizontal="center" vertical="center"/>
    </xf>
    <xf numFmtId="0" fontId="48" fillId="0" borderId="0" xfId="3" applyFont="1" applyAlignment="1">
      <alignment horizontal="center" vertical="center"/>
    </xf>
    <xf numFmtId="0" fontId="38" fillId="0" borderId="0" xfId="3" applyFont="1" applyAlignment="1">
      <alignment horizontal="right" vertical="center"/>
    </xf>
    <xf numFmtId="0" fontId="32" fillId="0" borderId="0" xfId="3" applyAlignment="1">
      <alignment horizontal="left" vertical="center" indent="1"/>
    </xf>
    <xf numFmtId="0" fontId="38" fillId="0" borderId="0" xfId="3" applyFont="1" applyAlignment="1">
      <alignment horizontal="left" vertical="center" wrapText="1"/>
    </xf>
    <xf numFmtId="0" fontId="38" fillId="0" borderId="0" xfId="3" applyFont="1" applyAlignment="1">
      <alignment horizontal="center" vertical="center" wrapText="1"/>
    </xf>
    <xf numFmtId="0" fontId="32" fillId="0" borderId="0" xfId="3" applyAlignment="1">
      <alignment horizontal="center" vertical="center" wrapText="1"/>
    </xf>
    <xf numFmtId="0" fontId="49" fillId="0" borderId="0" xfId="3" applyFont="1" applyAlignment="1">
      <alignment horizontal="left" vertical="center" indent="2"/>
    </xf>
    <xf numFmtId="0" fontId="44" fillId="0" borderId="106" xfId="3" applyFont="1" applyBorder="1" applyAlignment="1">
      <alignment horizontal="center" vertical="center"/>
    </xf>
    <xf numFmtId="183" fontId="45" fillId="0" borderId="126" xfId="3" applyNumberFormat="1" applyFont="1" applyBorder="1" applyAlignment="1">
      <alignment horizontal="right" vertical="center"/>
    </xf>
    <xf numFmtId="183" fontId="45" fillId="0" borderId="127" xfId="3" applyNumberFormat="1" applyFont="1" applyBorder="1" applyAlignment="1">
      <alignment horizontal="center" vertical="center"/>
    </xf>
    <xf numFmtId="183" fontId="45" fillId="0" borderId="128" xfId="3" applyNumberFormat="1" applyFont="1" applyBorder="1" applyAlignment="1">
      <alignment horizontal="left" vertical="center"/>
    </xf>
    <xf numFmtId="183" fontId="45" fillId="0" borderId="2" xfId="3" applyNumberFormat="1" applyFont="1" applyBorder="1" applyAlignment="1">
      <alignment horizontal="right" vertical="center"/>
    </xf>
    <xf numFmtId="183" fontId="45" fillId="0" borderId="0" xfId="3" applyNumberFormat="1" applyFont="1" applyAlignment="1">
      <alignment horizontal="center" vertical="center"/>
    </xf>
    <xf numFmtId="183" fontId="45" fillId="0" borderId="3" xfId="3" applyNumberFormat="1" applyFont="1" applyBorder="1" applyAlignment="1">
      <alignment horizontal="left" vertical="center"/>
    </xf>
    <xf numFmtId="183" fontId="45" fillId="9" borderId="130" xfId="3" applyNumberFormat="1" applyFont="1" applyFill="1" applyBorder="1" applyAlignment="1">
      <alignment horizontal="center" vertical="center"/>
    </xf>
    <xf numFmtId="183" fontId="45" fillId="10" borderId="106" xfId="3" applyNumberFormat="1" applyFont="1" applyFill="1" applyBorder="1" applyAlignment="1">
      <alignment horizontal="center" vertical="center"/>
    </xf>
    <xf numFmtId="183" fontId="45" fillId="9" borderId="131" xfId="3" applyNumberFormat="1" applyFont="1" applyFill="1" applyBorder="1" applyAlignment="1">
      <alignment horizontal="center" vertical="center"/>
    </xf>
    <xf numFmtId="183" fontId="45" fillId="10" borderId="113" xfId="3" applyNumberFormat="1" applyFont="1" applyFill="1" applyBorder="1" applyAlignment="1">
      <alignment horizontal="center" vertical="center"/>
    </xf>
    <xf numFmtId="183" fontId="45" fillId="10" borderId="133" xfId="3" applyNumberFormat="1" applyFont="1" applyFill="1" applyBorder="1" applyAlignment="1">
      <alignment horizontal="center" vertical="center"/>
    </xf>
    <xf numFmtId="183" fontId="45" fillId="0" borderId="134" xfId="3" applyNumberFormat="1" applyFont="1" applyBorder="1" applyAlignment="1">
      <alignment horizontal="right" vertical="center"/>
    </xf>
    <xf numFmtId="183" fontId="45" fillId="0" borderId="135" xfId="3" applyNumberFormat="1" applyFont="1" applyBorder="1" applyAlignment="1">
      <alignment horizontal="center" vertical="center"/>
    </xf>
    <xf numFmtId="183" fontId="45" fillId="0" borderId="136" xfId="3" applyNumberFormat="1" applyFont="1" applyBorder="1" applyAlignment="1">
      <alignment horizontal="left" vertical="center"/>
    </xf>
    <xf numFmtId="183" fontId="45" fillId="0" borderId="123" xfId="3" applyNumberFormat="1" applyFont="1" applyBorder="1" applyAlignment="1">
      <alignment horizontal="left" vertical="center"/>
    </xf>
    <xf numFmtId="0" fontId="53" fillId="0" borderId="0" xfId="3" applyFont="1">
      <alignment vertical="center"/>
    </xf>
    <xf numFmtId="0" fontId="38" fillId="0" borderId="0" xfId="3" applyFont="1" applyAlignment="1">
      <alignment horizontal="left" vertical="center" indent="1"/>
    </xf>
    <xf numFmtId="183" fontId="45" fillId="9" borderId="137" xfId="3" applyNumberFormat="1" applyFont="1" applyFill="1" applyBorder="1" applyAlignment="1">
      <alignment horizontal="center" vertical="center"/>
    </xf>
    <xf numFmtId="183" fontId="45" fillId="0" borderId="29" xfId="3" applyNumberFormat="1" applyFont="1" applyBorder="1" applyAlignment="1">
      <alignment horizontal="left" vertical="center"/>
    </xf>
    <xf numFmtId="183" fontId="45" fillId="0" borderId="138" xfId="3" applyNumberFormat="1" applyFont="1" applyBorder="1" applyAlignment="1">
      <alignment horizontal="center" vertical="center"/>
    </xf>
    <xf numFmtId="183" fontId="45" fillId="0" borderId="132" xfId="3" applyNumberFormat="1" applyFont="1" applyBorder="1" applyAlignment="1">
      <alignment horizontal="right" vertical="center"/>
    </xf>
    <xf numFmtId="182" fontId="45" fillId="0" borderId="139" xfId="3" applyNumberFormat="1" applyFont="1" applyBorder="1" applyAlignment="1">
      <alignment horizontal="left" vertical="center"/>
    </xf>
    <xf numFmtId="182" fontId="45" fillId="0" borderId="3" xfId="3" applyNumberFormat="1" applyFont="1" applyBorder="1" applyAlignment="1">
      <alignment horizontal="left" vertical="center"/>
    </xf>
    <xf numFmtId="182" fontId="45" fillId="0" borderId="128" xfId="3" applyNumberFormat="1" applyFont="1" applyBorder="1" applyAlignment="1">
      <alignment horizontal="left" vertical="center"/>
    </xf>
    <xf numFmtId="0" fontId="11" fillId="3" borderId="49" xfId="0" applyFont="1" applyFill="1" applyBorder="1" applyProtection="1">
      <alignment vertical="center"/>
      <protection locked="0"/>
    </xf>
    <xf numFmtId="0" fontId="11" fillId="3" borderId="54" xfId="0" applyFont="1" applyFill="1" applyBorder="1" applyProtection="1">
      <alignment vertical="center"/>
      <protection locked="0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5" fillId="0" borderId="0" xfId="0" applyFont="1">
      <alignment vertical="center"/>
    </xf>
    <xf numFmtId="0" fontId="9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9" fillId="2" borderId="0" xfId="0" applyFont="1" applyFill="1" applyAlignment="1">
      <alignment horizontal="left" vertical="top"/>
    </xf>
    <xf numFmtId="0" fontId="25" fillId="2" borderId="0" xfId="0" applyFont="1" applyFill="1" applyAlignment="1">
      <alignment horizontal="center" vertical="center"/>
    </xf>
    <xf numFmtId="0" fontId="25" fillId="2" borderId="0" xfId="0" applyFont="1" applyFill="1">
      <alignment vertical="center"/>
    </xf>
    <xf numFmtId="0" fontId="11" fillId="2" borderId="57" xfId="0" applyFont="1" applyFill="1" applyBorder="1" applyAlignment="1">
      <alignment horizontal="center" vertical="center"/>
    </xf>
    <xf numFmtId="0" fontId="11" fillId="2" borderId="86" xfId="0" applyFont="1" applyFill="1" applyBorder="1">
      <alignment vertical="center"/>
    </xf>
    <xf numFmtId="0" fontId="11" fillId="3" borderId="101" xfId="0" applyFont="1" applyFill="1" applyBorder="1" applyAlignment="1">
      <alignment horizontal="center" vertical="center"/>
    </xf>
    <xf numFmtId="0" fontId="4" fillId="3" borderId="98" xfId="0" applyFont="1" applyFill="1" applyBorder="1" applyAlignment="1">
      <alignment horizontal="center" vertical="center"/>
    </xf>
    <xf numFmtId="0" fontId="11" fillId="3" borderId="81" xfId="0" applyFont="1" applyFill="1" applyBorder="1" applyAlignment="1">
      <alignment horizontal="center" vertical="center"/>
    </xf>
    <xf numFmtId="0" fontId="11" fillId="3" borderId="82" xfId="0" applyFont="1" applyFill="1" applyBorder="1" applyAlignment="1">
      <alignment horizontal="center" vertical="center" shrinkToFit="1"/>
    </xf>
    <xf numFmtId="0" fontId="4" fillId="3" borderId="32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 shrinkToFit="1"/>
    </xf>
    <xf numFmtId="0" fontId="14" fillId="2" borderId="63" xfId="0" applyFont="1" applyFill="1" applyBorder="1" applyAlignment="1">
      <alignment horizontal="left" vertical="center"/>
    </xf>
    <xf numFmtId="0" fontId="20" fillId="2" borderId="63" xfId="0" applyFont="1" applyFill="1" applyBorder="1" applyAlignment="1">
      <alignment horizontal="center" vertical="center"/>
    </xf>
    <xf numFmtId="0" fontId="19" fillId="2" borderId="63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84" xfId="0" applyFont="1" applyFill="1" applyBorder="1" applyAlignment="1">
      <alignment horizontal="center" vertical="center"/>
    </xf>
    <xf numFmtId="0" fontId="4" fillId="3" borderId="85" xfId="0" applyFont="1" applyFill="1" applyBorder="1" applyAlignment="1">
      <alignment horizontal="center" vertical="center"/>
    </xf>
    <xf numFmtId="0" fontId="24" fillId="3" borderId="85" xfId="0" applyFont="1" applyFill="1" applyBorder="1" applyAlignment="1">
      <alignment horizontal="center" vertical="center" shrinkToFit="1"/>
    </xf>
    <xf numFmtId="0" fontId="12" fillId="2" borderId="1" xfId="0" applyFont="1" applyFill="1" applyBorder="1" applyAlignment="1">
      <alignment horizontal="left" vertical="center"/>
    </xf>
    <xf numFmtId="0" fontId="5" fillId="2" borderId="1" xfId="0" applyFont="1" applyFill="1" applyBorder="1">
      <alignment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>
      <alignment vertical="center"/>
    </xf>
    <xf numFmtId="0" fontId="7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 wrapText="1" indent="1"/>
    </xf>
    <xf numFmtId="0" fontId="4" fillId="5" borderId="9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18" fillId="5" borderId="12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11" fillId="0" borderId="0" xfId="0" applyFont="1">
      <alignment vertical="center"/>
    </xf>
    <xf numFmtId="176" fontId="4" fillId="4" borderId="19" xfId="0" applyNumberFormat="1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left" vertical="center" wrapText="1"/>
    </xf>
    <xf numFmtId="0" fontId="6" fillId="2" borderId="73" xfId="0" applyFont="1" applyFill="1" applyBorder="1" applyAlignment="1">
      <alignment horizontal="center" vertical="center"/>
    </xf>
    <xf numFmtId="176" fontId="4" fillId="4" borderId="20" xfId="0" applyNumberFormat="1" applyFont="1" applyFill="1" applyBorder="1" applyAlignment="1">
      <alignment horizontal="center" vertical="center"/>
    </xf>
    <xf numFmtId="0" fontId="15" fillId="2" borderId="73" xfId="0" applyFont="1" applyFill="1" applyBorder="1" applyAlignment="1">
      <alignment vertical="center" wrapText="1"/>
    </xf>
    <xf numFmtId="176" fontId="4" fillId="4" borderId="74" xfId="0" applyNumberFormat="1" applyFont="1" applyFill="1" applyBorder="1" applyAlignment="1">
      <alignment horizontal="center" vertical="center"/>
    </xf>
    <xf numFmtId="0" fontId="15" fillId="2" borderId="73" xfId="0" applyFont="1" applyFill="1" applyBorder="1" applyAlignment="1">
      <alignment horizontal="left" vertical="center" wrapText="1"/>
    </xf>
    <xf numFmtId="0" fontId="15" fillId="2" borderId="6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horizontal="center" vertical="center"/>
    </xf>
    <xf numFmtId="176" fontId="4" fillId="4" borderId="28" xfId="0" applyNumberFormat="1" applyFont="1" applyFill="1" applyBorder="1" applyAlignment="1">
      <alignment horizontal="center" vertical="center"/>
    </xf>
    <xf numFmtId="176" fontId="4" fillId="4" borderId="93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176" fontId="4" fillId="4" borderId="11" xfId="0" applyNumberFormat="1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left" vertical="center"/>
    </xf>
    <xf numFmtId="176" fontId="4" fillId="4" borderId="8" xfId="0" applyNumberFormat="1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left" vertical="center"/>
    </xf>
    <xf numFmtId="0" fontId="15" fillId="2" borderId="5" xfId="0" applyFont="1" applyFill="1" applyBorder="1" applyAlignment="1">
      <alignment vertical="center" wrapText="1"/>
    </xf>
    <xf numFmtId="176" fontId="4" fillId="4" borderId="67" xfId="0" applyNumberFormat="1" applyFont="1" applyFill="1" applyBorder="1" applyAlignment="1">
      <alignment horizontal="center" vertical="center"/>
    </xf>
    <xf numFmtId="0" fontId="15" fillId="2" borderId="68" xfId="0" applyFont="1" applyFill="1" applyBorder="1" applyAlignment="1">
      <alignment horizontal="left" vertical="center" wrapText="1"/>
    </xf>
    <xf numFmtId="0" fontId="6" fillId="2" borderId="68" xfId="0" applyFont="1" applyFill="1" applyBorder="1" applyAlignment="1">
      <alignment horizontal="center" vertical="center"/>
    </xf>
    <xf numFmtId="38" fontId="21" fillId="2" borderId="75" xfId="0" applyNumberFormat="1" applyFont="1" applyFill="1" applyBorder="1" applyAlignment="1">
      <alignment horizontal="center" vertical="center"/>
    </xf>
    <xf numFmtId="38" fontId="21" fillId="2" borderId="4" xfId="0" applyNumberFormat="1" applyFont="1" applyFill="1" applyBorder="1" applyAlignment="1">
      <alignment horizontal="center" vertical="center"/>
    </xf>
    <xf numFmtId="176" fontId="4" fillId="4" borderId="34" xfId="0" applyNumberFormat="1" applyFont="1" applyFill="1" applyBorder="1" applyAlignment="1">
      <alignment horizontal="center" vertical="center"/>
    </xf>
    <xf numFmtId="0" fontId="15" fillId="2" borderId="22" xfId="0" applyFont="1" applyFill="1" applyBorder="1" applyAlignment="1">
      <alignment vertical="center" wrapText="1"/>
    </xf>
    <xf numFmtId="0" fontId="6" fillId="2" borderId="22" xfId="0" applyFont="1" applyFill="1" applyBorder="1" applyAlignment="1">
      <alignment horizontal="center" vertical="center"/>
    </xf>
    <xf numFmtId="176" fontId="4" fillId="4" borderId="92" xfId="0" applyNumberFormat="1" applyFont="1" applyFill="1" applyBorder="1" applyAlignment="1">
      <alignment horizontal="center" vertical="center"/>
    </xf>
    <xf numFmtId="0" fontId="15" fillId="2" borderId="22" xfId="0" applyFont="1" applyFill="1" applyBorder="1" applyAlignment="1">
      <alignment horizontal="left" vertical="center" wrapText="1"/>
    </xf>
    <xf numFmtId="176" fontId="4" fillId="2" borderId="0" xfId="0" applyNumberFormat="1" applyFont="1" applyFill="1" applyAlignment="1">
      <alignment horizontal="center" vertical="center"/>
    </xf>
    <xf numFmtId="0" fontId="15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center" vertical="center"/>
    </xf>
    <xf numFmtId="0" fontId="6" fillId="2" borderId="66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left" vertical="center" wrapText="1"/>
    </xf>
    <xf numFmtId="0" fontId="8" fillId="2" borderId="0" xfId="0" applyFont="1" applyFill="1">
      <alignment vertical="center"/>
    </xf>
    <xf numFmtId="0" fontId="9" fillId="2" borderId="0" xfId="0" applyFont="1" applyFill="1" applyAlignment="1">
      <alignment vertical="top"/>
    </xf>
    <xf numFmtId="0" fontId="8" fillId="2" borderId="0" xfId="0" applyFont="1" applyFill="1" applyAlignment="1">
      <alignment vertical="center" shrinkToFit="1"/>
    </xf>
    <xf numFmtId="0" fontId="8" fillId="2" borderId="0" xfId="0" applyFont="1" applyFill="1" applyAlignment="1">
      <alignment horizontal="right" vertical="center"/>
    </xf>
    <xf numFmtId="0" fontId="4" fillId="3" borderId="52" xfId="0" applyFont="1" applyFill="1" applyBorder="1" applyAlignment="1">
      <alignment horizontal="center" vertical="center"/>
    </xf>
    <xf numFmtId="180" fontId="15" fillId="2" borderId="27" xfId="0" applyNumberFormat="1" applyFont="1" applyFill="1" applyBorder="1" applyAlignment="1">
      <alignment horizontal="center" vertical="center" shrinkToFit="1"/>
    </xf>
    <xf numFmtId="180" fontId="4" fillId="2" borderId="55" xfId="0" applyNumberFormat="1" applyFont="1" applyFill="1" applyBorder="1" applyAlignment="1">
      <alignment horizontal="center" vertical="center" shrinkToFit="1"/>
    </xf>
    <xf numFmtId="0" fontId="4" fillId="3" borderId="81" xfId="0" applyFont="1" applyFill="1" applyBorder="1" applyAlignment="1">
      <alignment horizontal="center" vertical="center"/>
    </xf>
    <xf numFmtId="180" fontId="4" fillId="2" borderId="87" xfId="0" applyNumberFormat="1" applyFont="1" applyFill="1" applyBorder="1" applyAlignment="1">
      <alignment horizontal="center" vertical="center" shrinkToFit="1"/>
    </xf>
    <xf numFmtId="0" fontId="4" fillId="3" borderId="81" xfId="0" applyFont="1" applyFill="1" applyBorder="1" applyAlignment="1">
      <alignment horizontal="center" vertical="center" shrinkToFit="1"/>
    </xf>
    <xf numFmtId="180" fontId="4" fillId="2" borderId="88" xfId="0" applyNumberFormat="1" applyFont="1" applyFill="1" applyBorder="1" applyAlignment="1">
      <alignment horizontal="center" vertical="center" shrinkToFit="1"/>
    </xf>
    <xf numFmtId="180" fontId="11" fillId="2" borderId="0" xfId="0" applyNumberFormat="1" applyFont="1" applyFill="1" applyAlignment="1">
      <alignment horizontal="center" vertical="center"/>
    </xf>
    <xf numFmtId="0" fontId="4" fillId="3" borderId="89" xfId="0" applyFont="1" applyFill="1" applyBorder="1" applyAlignment="1">
      <alignment horizontal="center" vertical="center"/>
    </xf>
    <xf numFmtId="180" fontId="4" fillId="2" borderId="90" xfId="0" applyNumberFormat="1" applyFont="1" applyFill="1" applyBorder="1" applyAlignment="1">
      <alignment horizontal="center" vertical="center" shrinkToFit="1"/>
    </xf>
    <xf numFmtId="180" fontId="4" fillId="2" borderId="94" xfId="0" applyNumberFormat="1" applyFont="1" applyFill="1" applyBorder="1" applyAlignment="1">
      <alignment horizontal="center" vertical="center" shrinkToFit="1"/>
    </xf>
    <xf numFmtId="177" fontId="4" fillId="6" borderId="19" xfId="0" applyNumberFormat="1" applyFont="1" applyFill="1" applyBorder="1" applyAlignment="1">
      <alignment horizontal="center" vertical="center"/>
    </xf>
    <xf numFmtId="177" fontId="4" fillId="6" borderId="8" xfId="0" applyNumberFormat="1" applyFont="1" applyFill="1" applyBorder="1" applyAlignment="1">
      <alignment horizontal="center" vertical="center"/>
    </xf>
    <xf numFmtId="178" fontId="4" fillId="7" borderId="11" xfId="0" applyNumberFormat="1" applyFont="1" applyFill="1" applyBorder="1" applyAlignment="1">
      <alignment horizontal="center" vertical="center"/>
    </xf>
    <xf numFmtId="177" fontId="4" fillId="6" borderId="20" xfId="0" applyNumberFormat="1" applyFont="1" applyFill="1" applyBorder="1" applyAlignment="1">
      <alignment horizontal="center" vertical="center"/>
    </xf>
    <xf numFmtId="178" fontId="4" fillId="7" borderId="8" xfId="0" applyNumberFormat="1" applyFont="1" applyFill="1" applyBorder="1" applyAlignment="1">
      <alignment horizontal="center" vertical="center"/>
    </xf>
    <xf numFmtId="177" fontId="4" fillId="6" borderId="28" xfId="0" applyNumberFormat="1" applyFont="1" applyFill="1" applyBorder="1" applyAlignment="1">
      <alignment horizontal="center" vertical="center"/>
    </xf>
    <xf numFmtId="177" fontId="4" fillId="6" borderId="11" xfId="0" applyNumberFormat="1" applyFont="1" applyFill="1" applyBorder="1" applyAlignment="1">
      <alignment horizontal="center" vertical="center"/>
    </xf>
    <xf numFmtId="178" fontId="4" fillId="7" borderId="20" xfId="0" applyNumberFormat="1" applyFont="1" applyFill="1" applyBorder="1" applyAlignment="1">
      <alignment horizontal="center" vertical="center"/>
    </xf>
    <xf numFmtId="177" fontId="4" fillId="6" borderId="67" xfId="0" applyNumberFormat="1" applyFont="1" applyFill="1" applyBorder="1" applyAlignment="1">
      <alignment horizontal="center" vertical="center"/>
    </xf>
    <xf numFmtId="177" fontId="4" fillId="6" borderId="34" xfId="0" applyNumberFormat="1" applyFont="1" applyFill="1" applyBorder="1" applyAlignment="1">
      <alignment horizontal="center" vertical="center"/>
    </xf>
    <xf numFmtId="38" fontId="21" fillId="2" borderId="64" xfId="0" applyNumberFormat="1" applyFont="1" applyFill="1" applyBorder="1" applyAlignment="1">
      <alignment horizontal="center" vertical="center"/>
    </xf>
    <xf numFmtId="38" fontId="21" fillId="2" borderId="65" xfId="0" applyNumberFormat="1" applyFont="1" applyFill="1" applyBorder="1" applyAlignment="1">
      <alignment horizontal="center" vertical="center"/>
    </xf>
    <xf numFmtId="177" fontId="4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horizontal="left" vertical="center" wrapText="1" indent="1"/>
    </xf>
    <xf numFmtId="0" fontId="13" fillId="2" borderId="1" xfId="0" applyFont="1" applyFill="1" applyBorder="1" applyAlignment="1">
      <alignment horizontal="left" vertical="center" indent="1"/>
    </xf>
    <xf numFmtId="0" fontId="5" fillId="2" borderId="3" xfId="0" applyFont="1" applyFill="1" applyBorder="1">
      <alignment vertical="center"/>
    </xf>
    <xf numFmtId="176" fontId="4" fillId="0" borderId="0" xfId="0" applyNumberFormat="1" applyFont="1" applyAlignment="1">
      <alignment horizontal="center" vertical="center"/>
    </xf>
    <xf numFmtId="0" fontId="4" fillId="5" borderId="18" xfId="0" applyFont="1" applyFill="1" applyBorder="1" applyAlignment="1">
      <alignment horizontal="center" vertical="center"/>
    </xf>
    <xf numFmtId="0" fontId="18" fillId="5" borderId="1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 shrinkToFit="1"/>
    </xf>
    <xf numFmtId="179" fontId="4" fillId="0" borderId="0" xfId="0" applyNumberFormat="1" applyFont="1" applyAlignment="1">
      <alignment horizontal="center" vertical="center"/>
    </xf>
    <xf numFmtId="179" fontId="4" fillId="8" borderId="19" xfId="0" applyNumberFormat="1" applyFont="1" applyFill="1" applyBorder="1" applyAlignment="1">
      <alignment horizontal="center" vertical="center"/>
    </xf>
    <xf numFmtId="179" fontId="4" fillId="8" borderId="20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indent="1"/>
    </xf>
    <xf numFmtId="0" fontId="5" fillId="2" borderId="0" xfId="0" applyFont="1" applyFill="1" applyAlignment="1">
      <alignment horizontal="left" vertical="center" indent="1"/>
    </xf>
    <xf numFmtId="0" fontId="5" fillId="2" borderId="0" xfId="0" applyFont="1" applyFill="1" applyAlignment="1">
      <alignment horizontal="left" vertical="top" indent="1"/>
    </xf>
    <xf numFmtId="178" fontId="4" fillId="7" borderId="71" xfId="0" applyNumberFormat="1" applyFont="1" applyFill="1" applyBorder="1" applyAlignment="1">
      <alignment horizontal="center" vertical="center"/>
    </xf>
    <xf numFmtId="0" fontId="15" fillId="2" borderId="68" xfId="0" applyFont="1" applyFill="1" applyBorder="1" applyAlignment="1">
      <alignment horizontal="left" vertical="center"/>
    </xf>
    <xf numFmtId="38" fontId="21" fillId="2" borderId="26" xfId="0" applyNumberFormat="1" applyFont="1" applyFill="1" applyBorder="1" applyAlignment="1">
      <alignment horizontal="center" vertical="center"/>
    </xf>
    <xf numFmtId="38" fontId="21" fillId="2" borderId="7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3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3" fillId="2" borderId="0" xfId="0" applyFont="1" applyFill="1">
      <alignment vertical="center"/>
    </xf>
    <xf numFmtId="0" fontId="5" fillId="5" borderId="31" xfId="0" applyFont="1" applyFill="1" applyBorder="1" applyAlignment="1">
      <alignment horizontal="center" vertical="center"/>
    </xf>
    <xf numFmtId="0" fontId="5" fillId="5" borderId="78" xfId="0" applyFont="1" applyFill="1" applyBorder="1" applyAlignment="1">
      <alignment horizontal="center" vertical="center"/>
    </xf>
    <xf numFmtId="0" fontId="5" fillId="5" borderId="40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16" fillId="2" borderId="0" xfId="0" applyFont="1" applyFill="1" applyAlignment="1">
      <alignment wrapText="1"/>
    </xf>
    <xf numFmtId="0" fontId="5" fillId="2" borderId="42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 wrapText="1" indent="1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top"/>
    </xf>
    <xf numFmtId="0" fontId="5" fillId="2" borderId="32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179" fontId="4" fillId="8" borderId="95" xfId="0" applyNumberFormat="1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15" fillId="0" borderId="0" xfId="0" applyFont="1" applyAlignment="1">
      <alignment vertical="center" wrapText="1"/>
    </xf>
    <xf numFmtId="38" fontId="14" fillId="2" borderId="75" xfId="0" applyNumberFormat="1" applyFont="1" applyFill="1" applyBorder="1">
      <alignment vertical="center"/>
    </xf>
    <xf numFmtId="38" fontId="14" fillId="2" borderId="65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/>
    </xf>
    <xf numFmtId="0" fontId="11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/>
    </xf>
    <xf numFmtId="0" fontId="10" fillId="2" borderId="63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right" vertical="center"/>
    </xf>
    <xf numFmtId="177" fontId="4" fillId="6" borderId="71" xfId="0" applyNumberFormat="1" applyFont="1" applyFill="1" applyBorder="1" applyAlignment="1">
      <alignment horizontal="center" vertical="center"/>
    </xf>
    <xf numFmtId="0" fontId="7" fillId="2" borderId="2" xfId="0" applyFont="1" applyFill="1" applyBorder="1">
      <alignment vertical="center"/>
    </xf>
    <xf numFmtId="0" fontId="7" fillId="2" borderId="0" xfId="0" applyFont="1" applyFill="1">
      <alignment vertical="center"/>
    </xf>
    <xf numFmtId="0" fontId="4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left" vertical="center"/>
    </xf>
    <xf numFmtId="0" fontId="16" fillId="2" borderId="0" xfId="0" applyFont="1" applyFill="1" applyAlignment="1"/>
    <xf numFmtId="0" fontId="5" fillId="2" borderId="0" xfId="0" applyFont="1" applyFill="1" applyAlignment="1">
      <alignment horizontal="right" vertical="top"/>
    </xf>
    <xf numFmtId="0" fontId="16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/>
    </xf>
    <xf numFmtId="0" fontId="33" fillId="2" borderId="0" xfId="0" applyFont="1" applyFill="1" applyAlignment="1">
      <alignment horizontal="left"/>
    </xf>
    <xf numFmtId="0" fontId="11" fillId="3" borderId="101" xfId="0" applyFont="1" applyFill="1" applyBorder="1" applyAlignment="1" applyProtection="1">
      <alignment horizontal="center" vertical="center"/>
      <protection locked="0"/>
    </xf>
    <xf numFmtId="181" fontId="5" fillId="0" borderId="0" xfId="0" applyNumberFormat="1" applyFont="1" applyProtection="1">
      <alignment vertical="center"/>
      <protection locked="0"/>
    </xf>
    <xf numFmtId="0" fontId="31" fillId="0" borderId="0" xfId="0" applyFont="1" applyAlignment="1">
      <alignment horizontal="center" vertical="center"/>
    </xf>
    <xf numFmtId="38" fontId="14" fillId="0" borderId="0" xfId="1" applyFont="1" applyFill="1" applyBorder="1" applyAlignment="1" applyProtection="1">
      <alignment horizontal="center" vertical="center"/>
    </xf>
    <xf numFmtId="0" fontId="5" fillId="2" borderId="61" xfId="0" applyFont="1" applyFill="1" applyBorder="1" applyAlignment="1">
      <alignment horizontal="center" vertical="center"/>
    </xf>
    <xf numFmtId="0" fontId="5" fillId="2" borderId="62" xfId="0" applyFont="1" applyFill="1" applyBorder="1" applyAlignment="1">
      <alignment horizontal="center" vertical="center"/>
    </xf>
    <xf numFmtId="0" fontId="19" fillId="2" borderId="45" xfId="0" applyFont="1" applyFill="1" applyBorder="1" applyAlignment="1">
      <alignment horizontal="center" vertical="center" wrapText="1"/>
    </xf>
    <xf numFmtId="0" fontId="19" fillId="2" borderId="27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59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5" fillId="2" borderId="0" xfId="0" applyFont="1" applyFill="1" applyAlignment="1">
      <alignment horizontal="left" vertical="top" wrapText="1"/>
    </xf>
    <xf numFmtId="0" fontId="7" fillId="5" borderId="36" xfId="0" applyFont="1" applyFill="1" applyBorder="1" applyAlignment="1">
      <alignment horizontal="center" vertical="center"/>
    </xf>
    <xf numFmtId="0" fontId="7" fillId="5" borderId="37" xfId="0" applyFont="1" applyFill="1" applyBorder="1" applyAlignment="1">
      <alignment horizontal="center" vertical="center"/>
    </xf>
    <xf numFmtId="38" fontId="17" fillId="2" borderId="38" xfId="0" applyNumberFormat="1" applyFont="1" applyFill="1" applyBorder="1" applyAlignment="1">
      <alignment horizontal="center" vertical="center"/>
    </xf>
    <xf numFmtId="0" fontId="17" fillId="2" borderId="25" xfId="0" applyFont="1" applyFill="1" applyBorder="1" applyAlignment="1">
      <alignment horizontal="center" vertical="center"/>
    </xf>
    <xf numFmtId="0" fontId="7" fillId="7" borderId="79" xfId="0" applyFont="1" applyFill="1" applyBorder="1" applyAlignment="1">
      <alignment horizontal="center" vertical="center"/>
    </xf>
    <xf numFmtId="0" fontId="7" fillId="7" borderId="76" xfId="0" applyFont="1" applyFill="1" applyBorder="1" applyAlignment="1">
      <alignment horizontal="center" vertical="center"/>
    </xf>
    <xf numFmtId="0" fontId="4" fillId="3" borderId="48" xfId="0" applyFont="1" applyFill="1" applyBorder="1" applyAlignment="1">
      <alignment horizontal="center" vertical="center"/>
    </xf>
    <xf numFmtId="0" fontId="4" fillId="3" borderId="49" xfId="0" applyFont="1" applyFill="1" applyBorder="1" applyAlignment="1">
      <alignment horizontal="center" vertical="center"/>
    </xf>
    <xf numFmtId="0" fontId="4" fillId="3" borderId="50" xfId="0" applyFont="1" applyFill="1" applyBorder="1" applyAlignment="1">
      <alignment horizontal="center" vertical="center"/>
    </xf>
    <xf numFmtId="0" fontId="19" fillId="2" borderId="80" xfId="0" applyFont="1" applyFill="1" applyBorder="1" applyAlignment="1" applyProtection="1">
      <alignment horizontal="center" vertical="center" shrinkToFit="1"/>
      <protection locked="0"/>
    </xf>
    <xf numFmtId="0" fontId="19" fillId="2" borderId="44" xfId="0" applyFont="1" applyFill="1" applyBorder="1" applyAlignment="1" applyProtection="1">
      <alignment horizontal="center" vertical="center" shrinkToFit="1"/>
      <protection locked="0"/>
    </xf>
    <xf numFmtId="0" fontId="19" fillId="2" borderId="27" xfId="0" applyFont="1" applyFill="1" applyBorder="1" applyAlignment="1" applyProtection="1">
      <alignment horizontal="center" vertical="center" shrinkToFit="1"/>
      <protection locked="0"/>
    </xf>
    <xf numFmtId="0" fontId="19" fillId="2" borderId="56" xfId="0" applyFont="1" applyFill="1" applyBorder="1" applyAlignment="1" applyProtection="1">
      <alignment horizontal="center" vertical="center" shrinkToFit="1"/>
      <protection locked="0"/>
    </xf>
    <xf numFmtId="0" fontId="19" fillId="2" borderId="57" xfId="0" applyFont="1" applyFill="1" applyBorder="1" applyAlignment="1" applyProtection="1">
      <alignment horizontal="center" vertical="center" shrinkToFit="1"/>
      <protection locked="0"/>
    </xf>
    <xf numFmtId="0" fontId="19" fillId="2" borderId="59" xfId="0" applyFont="1" applyFill="1" applyBorder="1" applyAlignment="1" applyProtection="1">
      <alignment horizontal="center" vertical="center" shrinkToFit="1"/>
      <protection locked="0"/>
    </xf>
    <xf numFmtId="0" fontId="16" fillId="2" borderId="0" xfId="0" applyFont="1" applyFill="1" applyAlignment="1">
      <alignment vertical="top" wrapText="1" shrinkToFit="1"/>
    </xf>
    <xf numFmtId="38" fontId="10" fillId="2" borderId="2" xfId="0" applyNumberFormat="1" applyFont="1" applyFill="1" applyBorder="1" applyAlignment="1">
      <alignment horizontal="center" vertical="center" shrinkToFit="1"/>
    </xf>
    <xf numFmtId="0" fontId="10" fillId="2" borderId="3" xfId="0" applyFont="1" applyFill="1" applyBorder="1" applyAlignment="1">
      <alignment horizontal="center" vertical="center" shrinkToFit="1"/>
    </xf>
    <xf numFmtId="0" fontId="10" fillId="2" borderId="58" xfId="0" applyFont="1" applyFill="1" applyBorder="1" applyAlignment="1">
      <alignment horizontal="center" vertical="center" shrinkToFit="1"/>
    </xf>
    <xf numFmtId="0" fontId="10" fillId="2" borderId="59" xfId="0" applyFont="1" applyFill="1" applyBorder="1" applyAlignment="1">
      <alignment horizontal="center" vertical="center" shrinkToFit="1"/>
    </xf>
    <xf numFmtId="0" fontId="16" fillId="2" borderId="0" xfId="0" applyFont="1" applyFill="1" applyAlignment="1">
      <alignment horizontal="left" vertical="top" wrapText="1"/>
    </xf>
    <xf numFmtId="0" fontId="7" fillId="8" borderId="79" xfId="0" applyFont="1" applyFill="1" applyBorder="1" applyAlignment="1">
      <alignment horizontal="center" vertical="center"/>
    </xf>
    <xf numFmtId="0" fontId="7" fillId="8" borderId="76" xfId="0" applyFont="1" applyFill="1" applyBorder="1" applyAlignment="1">
      <alignment horizontal="center" vertical="center"/>
    </xf>
    <xf numFmtId="180" fontId="23" fillId="2" borderId="80" xfId="0" applyNumberFormat="1" applyFont="1" applyFill="1" applyBorder="1" applyAlignment="1">
      <alignment horizontal="center" vertical="center" shrinkToFit="1"/>
    </xf>
    <xf numFmtId="180" fontId="23" fillId="2" borderId="44" xfId="0" applyNumberFormat="1" applyFont="1" applyFill="1" applyBorder="1" applyAlignment="1">
      <alignment horizontal="center" vertical="center" shrinkToFit="1"/>
    </xf>
    <xf numFmtId="180" fontId="23" fillId="2" borderId="27" xfId="0" applyNumberFormat="1" applyFont="1" applyFill="1" applyBorder="1" applyAlignment="1">
      <alignment horizontal="center" vertical="center" shrinkToFit="1"/>
    </xf>
    <xf numFmtId="180" fontId="23" fillId="2" borderId="56" xfId="0" applyNumberFormat="1" applyFont="1" applyFill="1" applyBorder="1" applyAlignment="1">
      <alignment horizontal="center" vertical="center" shrinkToFit="1"/>
    </xf>
    <xf numFmtId="180" fontId="23" fillId="2" borderId="57" xfId="0" applyNumberFormat="1" applyFont="1" applyFill="1" applyBorder="1" applyAlignment="1">
      <alignment horizontal="center" vertical="center" shrinkToFit="1"/>
    </xf>
    <xf numFmtId="180" fontId="23" fillId="2" borderId="59" xfId="0" applyNumberFormat="1" applyFont="1" applyFill="1" applyBorder="1" applyAlignment="1">
      <alignment horizontal="center" vertical="center" shrinkToFit="1"/>
    </xf>
    <xf numFmtId="0" fontId="12" fillId="2" borderId="0" xfId="0" applyFont="1" applyFill="1" applyAlignment="1">
      <alignment horizontal="center" vertical="center"/>
    </xf>
    <xf numFmtId="0" fontId="4" fillId="3" borderId="51" xfId="0" applyFont="1" applyFill="1" applyBorder="1" applyAlignment="1">
      <alignment horizontal="center" vertical="center"/>
    </xf>
    <xf numFmtId="38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58" xfId="0" applyFont="1" applyFill="1" applyBorder="1" applyAlignment="1">
      <alignment horizontal="center" vertical="center"/>
    </xf>
    <xf numFmtId="0" fontId="10" fillId="2" borderId="59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 vertical="top" wrapText="1" indent="1"/>
    </xf>
    <xf numFmtId="0" fontId="7" fillId="6" borderId="1" xfId="0" applyFont="1" applyFill="1" applyBorder="1" applyAlignment="1">
      <alignment horizontal="center" vertical="center"/>
    </xf>
    <xf numFmtId="0" fontId="7" fillId="6" borderId="64" xfId="0" applyFont="1" applyFill="1" applyBorder="1" applyAlignment="1">
      <alignment horizontal="center" vertical="center"/>
    </xf>
    <xf numFmtId="0" fontId="4" fillId="3" borderId="96" xfId="0" applyFont="1" applyFill="1" applyBorder="1" applyAlignment="1">
      <alignment horizontal="center" vertical="center"/>
    </xf>
    <xf numFmtId="0" fontId="4" fillId="3" borderId="97" xfId="0" applyFont="1" applyFill="1" applyBorder="1" applyAlignment="1">
      <alignment horizontal="center" vertical="center"/>
    </xf>
    <xf numFmtId="0" fontId="4" fillId="2" borderId="99" xfId="0" applyFont="1" applyFill="1" applyBorder="1" applyAlignment="1" applyProtection="1">
      <alignment horizontal="center" vertical="center" shrinkToFit="1"/>
      <protection locked="0"/>
    </xf>
    <xf numFmtId="0" fontId="4" fillId="2" borderId="12" xfId="0" applyFont="1" applyFill="1" applyBorder="1" applyAlignment="1" applyProtection="1">
      <alignment horizontal="center" vertical="center" shrinkToFit="1"/>
      <protection locked="0"/>
    </xf>
    <xf numFmtId="0" fontId="4" fillId="2" borderId="100" xfId="0" applyFont="1" applyFill="1" applyBorder="1" applyAlignment="1" applyProtection="1">
      <alignment horizontal="center" vertical="center" shrinkToFit="1"/>
      <protection locked="0"/>
    </xf>
    <xf numFmtId="0" fontId="7" fillId="4" borderId="77" xfId="0" applyFont="1" applyFill="1" applyBorder="1" applyAlignment="1">
      <alignment horizontal="center" vertical="center"/>
    </xf>
    <xf numFmtId="0" fontId="7" fillId="4" borderId="76" xfId="0" applyFont="1" applyFill="1" applyBorder="1" applyAlignment="1">
      <alignment horizontal="center" vertical="center"/>
    </xf>
    <xf numFmtId="180" fontId="4" fillId="2" borderId="53" xfId="0" applyNumberFormat="1" applyFont="1" applyFill="1" applyBorder="1" applyAlignment="1">
      <alignment horizontal="center" vertical="center" shrinkToFit="1"/>
    </xf>
    <xf numFmtId="180" fontId="4" fillId="2" borderId="49" xfId="0" applyNumberFormat="1" applyFont="1" applyFill="1" applyBorder="1" applyAlignment="1">
      <alignment horizontal="center" vertical="center" shrinkToFit="1"/>
    </xf>
    <xf numFmtId="180" fontId="4" fillId="2" borderId="54" xfId="0" applyNumberFormat="1" applyFont="1" applyFill="1" applyBorder="1" applyAlignment="1">
      <alignment horizontal="center" vertical="center" shrinkToFit="1"/>
    </xf>
    <xf numFmtId="0" fontId="14" fillId="2" borderId="0" xfId="0" applyFont="1" applyFill="1" applyAlignment="1">
      <alignment horizontal="center" vertical="center"/>
    </xf>
    <xf numFmtId="0" fontId="19" fillId="2" borderId="44" xfId="0" applyFont="1" applyFill="1" applyBorder="1" applyAlignment="1" applyProtection="1">
      <alignment horizontal="center" vertical="center" wrapText="1"/>
      <protection locked="0"/>
    </xf>
    <xf numFmtId="0" fontId="19" fillId="2" borderId="27" xfId="0" applyFont="1" applyFill="1" applyBorder="1" applyAlignment="1" applyProtection="1">
      <alignment horizontal="center" vertical="center" wrapText="1"/>
      <protection locked="0"/>
    </xf>
    <xf numFmtId="0" fontId="19" fillId="2" borderId="57" xfId="0" applyFont="1" applyFill="1" applyBorder="1" applyAlignment="1" applyProtection="1">
      <alignment horizontal="center" vertical="center" wrapText="1"/>
      <protection locked="0"/>
    </xf>
    <xf numFmtId="0" fontId="19" fillId="2" borderId="59" xfId="0" applyFont="1" applyFill="1" applyBorder="1" applyAlignment="1" applyProtection="1">
      <alignment horizontal="center" vertical="center" wrapText="1"/>
      <protection locked="0"/>
    </xf>
    <xf numFmtId="0" fontId="16" fillId="2" borderId="0" xfId="0" applyFont="1" applyFill="1" applyAlignment="1">
      <alignment horizontal="left" vertical="center" wrapText="1"/>
    </xf>
    <xf numFmtId="0" fontId="16" fillId="2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left" vertical="center" wrapText="1" shrinkToFit="1"/>
    </xf>
    <xf numFmtId="0" fontId="16" fillId="2" borderId="0" xfId="0" applyFont="1" applyFill="1" applyAlignment="1">
      <alignment horizontal="left" vertical="center" wrapText="1" indent="1"/>
    </xf>
    <xf numFmtId="0" fontId="22" fillId="2" borderId="0" xfId="0" applyFont="1" applyFill="1" applyAlignment="1">
      <alignment horizontal="center" vertical="center"/>
    </xf>
    <xf numFmtId="0" fontId="22" fillId="2" borderId="57" xfId="0" applyFont="1" applyFill="1" applyBorder="1" applyAlignment="1">
      <alignment horizontal="center" vertical="center"/>
    </xf>
    <xf numFmtId="38" fontId="14" fillId="2" borderId="13" xfId="0" applyNumberFormat="1" applyFont="1" applyFill="1" applyBorder="1" applyAlignment="1">
      <alignment horizontal="center" vertical="center"/>
    </xf>
    <xf numFmtId="38" fontId="14" fillId="2" borderId="25" xfId="0" applyNumberFormat="1" applyFont="1" applyFill="1" applyBorder="1" applyAlignment="1">
      <alignment horizontal="center" vertical="center"/>
    </xf>
    <xf numFmtId="0" fontId="7" fillId="6" borderId="79" xfId="0" applyFont="1" applyFill="1" applyBorder="1" applyAlignment="1">
      <alignment horizontal="center" vertical="center"/>
    </xf>
    <xf numFmtId="0" fontId="7" fillId="6" borderId="76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4" xfId="0" applyFont="1" applyFill="1" applyBorder="1" applyAlignment="1">
      <alignment horizontal="center" vertical="center"/>
    </xf>
    <xf numFmtId="0" fontId="19" fillId="2" borderId="45" xfId="0" applyFont="1" applyFill="1" applyBorder="1" applyAlignment="1" applyProtection="1">
      <alignment horizontal="center" vertical="center" wrapText="1"/>
      <protection locked="0"/>
    </xf>
    <xf numFmtId="0" fontId="19" fillId="2" borderId="58" xfId="0" applyFont="1" applyFill="1" applyBorder="1" applyAlignment="1" applyProtection="1">
      <alignment horizontal="center" vertical="center" wrapText="1"/>
      <protection locked="0"/>
    </xf>
    <xf numFmtId="0" fontId="34" fillId="0" borderId="0" xfId="3" applyFont="1" applyAlignment="1">
      <alignment horizontal="left" vertical="center" indent="2"/>
    </xf>
    <xf numFmtId="0" fontId="36" fillId="0" borderId="0" xfId="3" applyFont="1" applyAlignment="1">
      <alignment horizontal="right" vertical="center" indent="1"/>
    </xf>
    <xf numFmtId="0" fontId="40" fillId="0" borderId="0" xfId="3" applyFont="1" applyAlignment="1">
      <alignment horizontal="right" vertical="center"/>
    </xf>
    <xf numFmtId="0" fontId="41" fillId="0" borderId="0" xfId="3" applyFont="1" applyAlignment="1">
      <alignment horizontal="right" vertical="center"/>
    </xf>
    <xf numFmtId="0" fontId="42" fillId="0" borderId="102" xfId="3" applyFont="1" applyBorder="1" applyAlignment="1">
      <alignment horizontal="center" vertical="center" wrapText="1" shrinkToFit="1"/>
    </xf>
    <xf numFmtId="0" fontId="42" fillId="0" borderId="66" xfId="3" applyFont="1" applyBorder="1" applyAlignment="1">
      <alignment horizontal="center" vertical="center" wrapText="1" shrinkToFit="1"/>
    </xf>
    <xf numFmtId="0" fontId="42" fillId="0" borderId="47" xfId="3" applyFont="1" applyBorder="1" applyAlignment="1">
      <alignment horizontal="center" vertical="center" wrapText="1" shrinkToFit="1"/>
    </xf>
    <xf numFmtId="0" fontId="42" fillId="0" borderId="103" xfId="3" applyFont="1" applyBorder="1" applyAlignment="1">
      <alignment horizontal="center" vertical="center"/>
    </xf>
    <xf numFmtId="0" fontId="42" fillId="0" borderId="66" xfId="3" applyFont="1" applyBorder="1" applyAlignment="1">
      <alignment horizontal="center" vertical="center"/>
    </xf>
    <xf numFmtId="0" fontId="42" fillId="0" borderId="47" xfId="3" applyFont="1" applyBorder="1" applyAlignment="1">
      <alignment horizontal="center" vertical="center"/>
    </xf>
    <xf numFmtId="0" fontId="44" fillId="0" borderId="107" xfId="3" applyFont="1" applyBorder="1" applyAlignment="1">
      <alignment horizontal="center" vertical="center"/>
    </xf>
    <xf numFmtId="0" fontId="44" fillId="0" borderId="114" xfId="3" applyFont="1" applyBorder="1" applyAlignment="1">
      <alignment horizontal="center" vertical="center"/>
    </xf>
    <xf numFmtId="0" fontId="44" fillId="0" borderId="120" xfId="3" applyFont="1" applyBorder="1" applyAlignment="1">
      <alignment horizontal="center" vertical="center"/>
    </xf>
    <xf numFmtId="0" fontId="43" fillId="1" borderId="106" xfId="3" applyFont="1" applyFill="1" applyBorder="1" applyAlignment="1">
      <alignment horizontal="center" vertical="center" textRotation="255"/>
    </xf>
    <xf numFmtId="0" fontId="43" fillId="1" borderId="113" xfId="3" applyFont="1" applyFill="1" applyBorder="1" applyAlignment="1">
      <alignment horizontal="center" vertical="center" textRotation="255"/>
    </xf>
    <xf numFmtId="0" fontId="43" fillId="1" borderId="119" xfId="3" applyFont="1" applyFill="1" applyBorder="1" applyAlignment="1">
      <alignment horizontal="center" vertical="center" textRotation="255"/>
    </xf>
    <xf numFmtId="0" fontId="44" fillId="0" borderId="32" xfId="3" applyFont="1" applyBorder="1" applyAlignment="1">
      <alignment horizontal="center" vertical="center"/>
    </xf>
    <xf numFmtId="0" fontId="40" fillId="0" borderId="0" xfId="3" applyFont="1" applyAlignment="1">
      <alignment horizontal="center" vertical="center"/>
    </xf>
    <xf numFmtId="0" fontId="51" fillId="0" borderId="0" xfId="3" applyFont="1" applyAlignment="1">
      <alignment horizontal="left" vertical="center" shrinkToFit="1"/>
    </xf>
    <xf numFmtId="0" fontId="52" fillId="0" borderId="0" xfId="3" applyFont="1" applyAlignment="1">
      <alignment horizontal="left" vertical="center"/>
    </xf>
    <xf numFmtId="0" fontId="44" fillId="0" borderId="106" xfId="3" applyFont="1" applyBorder="1" applyAlignment="1">
      <alignment horizontal="center" vertical="center"/>
    </xf>
    <xf numFmtId="0" fontId="44" fillId="0" borderId="129" xfId="3" applyFont="1" applyBorder="1" applyAlignment="1">
      <alignment horizontal="center" vertical="center"/>
    </xf>
    <xf numFmtId="0" fontId="44" fillId="0" borderId="113" xfId="3" applyFont="1" applyBorder="1" applyAlignment="1">
      <alignment horizontal="center" vertical="center"/>
    </xf>
    <xf numFmtId="0" fontId="44" fillId="0" borderId="119" xfId="3" applyFont="1" applyBorder="1" applyAlignment="1">
      <alignment horizontal="center" vertical="center"/>
    </xf>
  </cellXfs>
  <cellStyles count="4">
    <cellStyle name="ハイパーリンク" xfId="2" builtinId="8"/>
    <cellStyle name="桁区切り" xfId="1" builtinId="6"/>
    <cellStyle name="標準" xfId="0" builtinId="0"/>
    <cellStyle name="標準 2" xfId="3" xr:uid="{C4240BA2-9389-4092-A76F-C94FDA23A56C}"/>
  </cellStyles>
  <dxfs count="27">
    <dxf>
      <font>
        <b/>
        <i/>
      </font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</font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</font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</font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</font>
      <fill>
        <patternFill>
          <bgColor rgb="FFFF9999"/>
        </patternFill>
      </fill>
    </dxf>
    <dxf>
      <font>
        <b/>
        <i/>
      </font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</font>
      <fill>
        <patternFill>
          <bgColor rgb="FFFF9999"/>
        </patternFill>
      </fill>
    </dxf>
    <dxf>
      <font>
        <b/>
        <i/>
      </font>
      <fill>
        <patternFill>
          <bgColor rgb="FFFF9999"/>
        </patternFill>
      </fill>
    </dxf>
    <dxf>
      <font>
        <b/>
        <i/>
      </font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9999"/>
      <color rgb="FFFFCCCC"/>
      <color rgb="FFFDD7E8"/>
      <color rgb="FFFDDBEA"/>
      <color rgb="FFEC8A14"/>
      <color rgb="FFFBB7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Radio" firstButton="1" fmlaLink="$M$1" noThreeD="1"/>
</file>

<file path=xl/ctrlProps/ctrlProp2.xml><?xml version="1.0" encoding="utf-8"?>
<formControlPr xmlns="http://schemas.microsoft.com/office/spreadsheetml/2009/9/main" objectType="Radio" checked="Checked" noThreeD="1"/>
</file>

<file path=xl/ctrlProps/ctrlProp3.xml><?xml version="1.0" encoding="utf-8"?>
<formControlPr xmlns="http://schemas.microsoft.com/office/spreadsheetml/2009/9/main" objectType="Radio" firstButton="1" fmlaLink="$M$1" lockText="1" noThreeD="1"/>
</file>

<file path=xl/ctrlProps/ctrlProp4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s-joho.com/nagaoka-pdf/cautionary_note.pdf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236220</xdr:colOff>
      <xdr:row>0</xdr:row>
      <xdr:rowOff>137160</xdr:rowOff>
    </xdr:from>
    <xdr:to>
      <xdr:col>10</xdr:col>
      <xdr:colOff>335280</xdr:colOff>
      <xdr:row>15</xdr:row>
      <xdr:rowOff>45720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36220" y="365760"/>
          <a:ext cx="6804660" cy="3550920"/>
        </a:xfrm>
        <a:prstGeom prst="roundRect">
          <a:avLst/>
        </a:prstGeom>
        <a:noFill/>
        <a:ln>
          <a:solidFill>
            <a:srgbClr val="FBB7D6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8</xdr:col>
      <xdr:colOff>190500</xdr:colOff>
      <xdr:row>10</xdr:row>
      <xdr:rowOff>53340</xdr:rowOff>
    </xdr:from>
    <xdr:to>
      <xdr:col>9</xdr:col>
      <xdr:colOff>510540</xdr:colOff>
      <xdr:row>14</xdr:row>
      <xdr:rowOff>129540</xdr:rowOff>
    </xdr:to>
    <xdr:pic>
      <xdr:nvPicPr>
        <xdr:cNvPr id="4" name="図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4980" y="2552700"/>
          <a:ext cx="99060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59266</xdr:colOff>
      <xdr:row>48</xdr:row>
      <xdr:rowOff>16935</xdr:rowOff>
    </xdr:from>
    <xdr:to>
      <xdr:col>3</xdr:col>
      <xdr:colOff>2730</xdr:colOff>
      <xdr:row>49</xdr:row>
      <xdr:rowOff>296334</xdr:rowOff>
    </xdr:to>
    <xdr:pic>
      <xdr:nvPicPr>
        <xdr:cNvPr id="4" name="まるごと生活情報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18" r="-1" b="801"/>
        <a:stretch/>
      </xdr:blipFill>
      <xdr:spPr bwMode="auto">
        <a:xfrm>
          <a:off x="59266" y="13108095"/>
          <a:ext cx="2389484" cy="591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53340</xdr:colOff>
      <xdr:row>0</xdr:row>
      <xdr:rowOff>53340</xdr:rowOff>
    </xdr:from>
    <xdr:to>
      <xdr:col>2</xdr:col>
      <xdr:colOff>583544</xdr:colOff>
      <xdr:row>1</xdr:row>
      <xdr:rowOff>294639</xdr:rowOff>
    </xdr:to>
    <xdr:pic>
      <xdr:nvPicPr>
        <xdr:cNvPr id="3" name="まるごと生活情報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18" r="-1" b="801"/>
        <a:stretch/>
      </xdr:blipFill>
      <xdr:spPr bwMode="auto">
        <a:xfrm>
          <a:off x="53340" y="53340"/>
          <a:ext cx="2389484" cy="584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0</xdr:row>
          <xdr:rowOff>312420</xdr:rowOff>
        </xdr:from>
        <xdr:to>
          <xdr:col>10</xdr:col>
          <xdr:colOff>342900</xdr:colOff>
          <xdr:row>2</xdr:row>
          <xdr:rowOff>15240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まるごとメディア新潟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</xdr:colOff>
          <xdr:row>0</xdr:row>
          <xdr:rowOff>312420</xdr:rowOff>
        </xdr:from>
        <xdr:to>
          <xdr:col>12</xdr:col>
          <xdr:colOff>373380</xdr:colOff>
          <xdr:row>2</xdr:row>
          <xdr:rowOff>15240</xdr:rowOff>
        </xdr:to>
        <xdr:sp macro="" textlink="">
          <xdr:nvSpPr>
            <xdr:cNvPr id="1031" name="Option Butto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1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バーツプロダクション</a:t>
              </a:r>
            </a:p>
          </xdr:txBody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0</xdr:row>
          <xdr:rowOff>312420</xdr:rowOff>
        </xdr:from>
        <xdr:to>
          <xdr:col>10</xdr:col>
          <xdr:colOff>342900</xdr:colOff>
          <xdr:row>2</xdr:row>
          <xdr:rowOff>15240</xdr:rowOff>
        </xdr:to>
        <xdr:sp macro="" textlink="">
          <xdr:nvSpPr>
            <xdr:cNvPr id="2052" name="Option Butto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2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まるごとメディア新潟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</xdr:colOff>
          <xdr:row>0</xdr:row>
          <xdr:rowOff>312420</xdr:rowOff>
        </xdr:from>
        <xdr:to>
          <xdr:col>12</xdr:col>
          <xdr:colOff>373380</xdr:colOff>
          <xdr:row>2</xdr:row>
          <xdr:rowOff>15240</xdr:rowOff>
        </xdr:to>
        <xdr:sp macro="" textlink="">
          <xdr:nvSpPr>
            <xdr:cNvPr id="2053" name="Option 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2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バーツプロダクション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236220</xdr:colOff>
          <xdr:row>0</xdr:row>
          <xdr:rowOff>182880</xdr:rowOff>
        </xdr:from>
        <xdr:to>
          <xdr:col>3</xdr:col>
          <xdr:colOff>30480</xdr:colOff>
          <xdr:row>2</xdr:row>
          <xdr:rowOff>0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3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oneCellAnchor>
    <xdr:from>
      <xdr:col>7</xdr:col>
      <xdr:colOff>441960</xdr:colOff>
      <xdr:row>1</xdr:row>
      <xdr:rowOff>18471</xdr:rowOff>
    </xdr:from>
    <xdr:ext cx="495776" cy="385757"/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48400" y="231831"/>
          <a:ext cx="495776" cy="385757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1608436</xdr:colOff>
      <xdr:row>2</xdr:row>
      <xdr:rowOff>35858</xdr:rowOff>
    </xdr:from>
    <xdr:to>
      <xdr:col>5</xdr:col>
      <xdr:colOff>2303929</xdr:colOff>
      <xdr:row>3</xdr:row>
      <xdr:rowOff>272212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95576" y="249218"/>
          <a:ext cx="695493" cy="5411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47F16-CE5F-4237-A97E-3CBFB61C8E16}">
  <sheetPr codeName="Sheet1"/>
  <dimension ref="B1:J20"/>
  <sheetViews>
    <sheetView showGridLines="0" tabSelected="1" workbookViewId="0"/>
  </sheetViews>
  <sheetFormatPr defaultRowHeight="18" x14ac:dyDescent="0.45"/>
  <sheetData>
    <row r="1" spans="2:8" ht="26.4" x14ac:dyDescent="0.45">
      <c r="B1" s="25"/>
    </row>
    <row r="2" spans="2:8" ht="22.2" x14ac:dyDescent="0.45">
      <c r="B2" s="26" t="s">
        <v>504</v>
      </c>
    </row>
    <row r="3" spans="2:8" x14ac:dyDescent="0.45">
      <c r="B3" s="27" t="s">
        <v>505</v>
      </c>
    </row>
    <row r="4" spans="2:8" x14ac:dyDescent="0.45">
      <c r="B4" t="s">
        <v>514</v>
      </c>
    </row>
    <row r="6" spans="2:8" ht="22.2" x14ac:dyDescent="0.45">
      <c r="B6" s="26" t="s">
        <v>506</v>
      </c>
    </row>
    <row r="7" spans="2:8" x14ac:dyDescent="0.45">
      <c r="B7" s="27" t="s">
        <v>507</v>
      </c>
    </row>
    <row r="8" spans="2:8" x14ac:dyDescent="0.45">
      <c r="B8" t="s">
        <v>508</v>
      </c>
    </row>
    <row r="9" spans="2:8" x14ac:dyDescent="0.45">
      <c r="B9" t="s">
        <v>509</v>
      </c>
    </row>
    <row r="10" spans="2:8" x14ac:dyDescent="0.45">
      <c r="B10" t="s">
        <v>510</v>
      </c>
    </row>
    <row r="12" spans="2:8" x14ac:dyDescent="0.45">
      <c r="B12" s="274" t="s">
        <v>515</v>
      </c>
      <c r="C12" s="274"/>
      <c r="D12" s="274"/>
      <c r="E12" s="274"/>
      <c r="F12" s="274"/>
      <c r="G12" s="274"/>
      <c r="H12" s="274"/>
    </row>
    <row r="18" spans="2:10" ht="22.2" x14ac:dyDescent="0.45">
      <c r="B18" s="26" t="s">
        <v>513</v>
      </c>
    </row>
    <row r="19" spans="2:10" x14ac:dyDescent="0.45">
      <c r="B19" s="24" t="s">
        <v>511</v>
      </c>
      <c r="G19" s="24" t="s">
        <v>527</v>
      </c>
      <c r="J19" s="24"/>
    </row>
    <row r="20" spans="2:10" x14ac:dyDescent="0.45">
      <c r="B20" s="24" t="s">
        <v>512</v>
      </c>
      <c r="G20" s="24" t="s">
        <v>528</v>
      </c>
      <c r="J20" s="24"/>
    </row>
  </sheetData>
  <mergeCells count="1">
    <mergeCell ref="B12:H12"/>
  </mergeCells>
  <phoneticPr fontId="2"/>
  <hyperlinks>
    <hyperlink ref="B19" location="まるごとチラシ折込発注書!A1" display="まるごと生活情報と同時に配布をお考えの方" xr:uid="{21AFDB43-2011-41CD-A386-30CD05ED678A}"/>
    <hyperlink ref="B20" location="チラシのみの配布発注書!A1" display="チラシのみの配布をお考えの方" xr:uid="{C10A1819-D0EF-4425-88A4-3A289514BA84}"/>
    <hyperlink ref="G19" location="'2025年情報誌スケジュール'!A1" display="2025発行スケジュール（まるごと）" xr:uid="{3D15E79C-7107-4772-B6BC-63F28C780AB5}"/>
    <hyperlink ref="G20" location="'2025年チラシスケジュール'!Print_Area" display="2025発行スケジュール（チラシ）" xr:uid="{CEC673A7-82EA-4D1E-BDB6-88F1376AF04E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778EE-4A9C-4D16-B3A0-2BC02A79BA7D}">
  <sheetPr>
    <pageSetUpPr fitToPage="1"/>
  </sheetPr>
  <dimension ref="A1:S105"/>
  <sheetViews>
    <sheetView view="pageBreakPreview" zoomScaleNormal="100" zoomScaleSheetLayoutView="100" workbookViewId="0">
      <selection activeCell="A4" sqref="A4:D5"/>
    </sheetView>
  </sheetViews>
  <sheetFormatPr defaultRowHeight="12.6" x14ac:dyDescent="0.45"/>
  <cols>
    <col min="1" max="1" width="8.69921875" style="112" customWidth="1"/>
    <col min="2" max="2" width="15.69921875" style="112" customWidth="1"/>
    <col min="3" max="4" width="7.69921875" style="112" customWidth="1"/>
    <col min="5" max="5" width="8.69921875" style="112" customWidth="1"/>
    <col min="6" max="6" width="15.69921875" style="112" customWidth="1"/>
    <col min="7" max="8" width="7.69921875" style="112" customWidth="1"/>
    <col min="9" max="9" width="8.69921875" style="112" customWidth="1"/>
    <col min="10" max="10" width="15.69921875" style="112" customWidth="1"/>
    <col min="11" max="12" width="7.69921875" style="112" customWidth="1"/>
    <col min="13" max="21" width="8.796875" style="112"/>
    <col min="22" max="22" width="8.69921875" style="112" customWidth="1"/>
    <col min="23" max="16384" width="8.796875" style="112"/>
  </cols>
  <sheetData>
    <row r="1" spans="1:13" ht="27" customHeight="1" thickBot="1" x14ac:dyDescent="0.5">
      <c r="A1" s="109"/>
      <c r="B1" s="110"/>
      <c r="C1" s="111"/>
      <c r="D1" s="110"/>
      <c r="E1" s="110"/>
      <c r="F1" s="110"/>
      <c r="G1" s="110"/>
      <c r="H1" s="110"/>
      <c r="I1" s="313" t="s">
        <v>567</v>
      </c>
      <c r="J1" s="313"/>
      <c r="K1" s="313"/>
      <c r="L1" s="313"/>
      <c r="M1" s="273">
        <v>2</v>
      </c>
    </row>
    <row r="2" spans="1:13" ht="25.05" customHeight="1" thickTop="1" thickBot="1" x14ac:dyDescent="0.5">
      <c r="A2" s="109"/>
      <c r="B2" s="113"/>
      <c r="C2" s="114"/>
      <c r="D2" s="115" t="s">
        <v>0</v>
      </c>
      <c r="E2" s="116"/>
      <c r="F2" s="117"/>
      <c r="G2" s="118"/>
      <c r="H2" s="119"/>
      <c r="I2" s="272" t="s">
        <v>516</v>
      </c>
      <c r="J2" s="107"/>
      <c r="K2" s="107"/>
      <c r="L2" s="108"/>
    </row>
    <row r="3" spans="1:13" ht="18" customHeight="1" thickTop="1" x14ac:dyDescent="0.45">
      <c r="A3" s="290" t="s">
        <v>494</v>
      </c>
      <c r="B3" s="291"/>
      <c r="C3" s="291"/>
      <c r="D3" s="292"/>
      <c r="E3" s="291" t="s">
        <v>502</v>
      </c>
      <c r="F3" s="292"/>
      <c r="G3" s="322" t="s">
        <v>1</v>
      </c>
      <c r="H3" s="323"/>
      <c r="I3" s="121" t="s">
        <v>2</v>
      </c>
      <c r="J3" s="324"/>
      <c r="K3" s="325"/>
      <c r="L3" s="326"/>
    </row>
    <row r="4" spans="1:13" ht="18" customHeight="1" x14ac:dyDescent="0.45">
      <c r="A4" s="293"/>
      <c r="B4" s="294"/>
      <c r="C4" s="294"/>
      <c r="D4" s="295"/>
      <c r="E4" s="333" t="s">
        <v>586</v>
      </c>
      <c r="F4" s="334"/>
      <c r="G4" s="315">
        <f>L46+H80+L88+D95</f>
        <v>0</v>
      </c>
      <c r="H4" s="316"/>
      <c r="I4" s="122" t="s">
        <v>488</v>
      </c>
      <c r="J4" s="28"/>
      <c r="K4" s="123" t="s">
        <v>489</v>
      </c>
      <c r="L4" s="29"/>
    </row>
    <row r="5" spans="1:13" ht="18" customHeight="1" thickBot="1" x14ac:dyDescent="0.5">
      <c r="A5" s="296"/>
      <c r="B5" s="297"/>
      <c r="C5" s="297"/>
      <c r="D5" s="298"/>
      <c r="E5" s="335"/>
      <c r="F5" s="336"/>
      <c r="G5" s="317"/>
      <c r="H5" s="318"/>
      <c r="I5" s="124" t="s">
        <v>220</v>
      </c>
      <c r="J5" s="30"/>
      <c r="K5" s="125" t="s">
        <v>218</v>
      </c>
      <c r="L5" s="31"/>
    </row>
    <row r="6" spans="1:13" ht="18" customHeight="1" thickTop="1" thickBot="1" x14ac:dyDescent="0.5">
      <c r="A6" s="126" t="s">
        <v>487</v>
      </c>
      <c r="B6" s="127"/>
      <c r="C6" s="127"/>
      <c r="D6" s="128"/>
      <c r="E6" s="129"/>
      <c r="F6" s="129"/>
      <c r="G6" s="130"/>
      <c r="H6" s="131"/>
      <c r="I6" s="132" t="s">
        <v>221</v>
      </c>
      <c r="J6" s="32"/>
      <c r="K6" s="133" t="s">
        <v>219</v>
      </c>
      <c r="L6" s="33"/>
    </row>
    <row r="7" spans="1:13" ht="22.05" customHeight="1" thickTop="1" thickBot="1" x14ac:dyDescent="0.5">
      <c r="A7" s="134" t="s">
        <v>3</v>
      </c>
      <c r="B7" s="135"/>
      <c r="C7" s="136"/>
      <c r="D7" s="137"/>
      <c r="E7" s="138"/>
      <c r="F7" s="135"/>
      <c r="G7" s="139"/>
      <c r="H7" s="135"/>
      <c r="I7" s="140"/>
      <c r="J7" s="141"/>
      <c r="K7" s="136"/>
      <c r="L7" s="110"/>
    </row>
    <row r="8" spans="1:13" s="147" customFormat="1" ht="22.05" customHeight="1" x14ac:dyDescent="0.45">
      <c r="A8" s="142" t="s">
        <v>216</v>
      </c>
      <c r="B8" s="143" t="s">
        <v>4</v>
      </c>
      <c r="C8" s="144" t="s">
        <v>5</v>
      </c>
      <c r="D8" s="145" t="s">
        <v>1</v>
      </c>
      <c r="E8" s="143" t="s">
        <v>216</v>
      </c>
      <c r="F8" s="143" t="s">
        <v>4</v>
      </c>
      <c r="G8" s="144" t="s">
        <v>5</v>
      </c>
      <c r="H8" s="145" t="s">
        <v>1</v>
      </c>
      <c r="I8" s="143" t="s">
        <v>216</v>
      </c>
      <c r="J8" s="143" t="s">
        <v>4</v>
      </c>
      <c r="K8" s="144" t="s">
        <v>5</v>
      </c>
      <c r="L8" s="146" t="s">
        <v>1</v>
      </c>
    </row>
    <row r="9" spans="1:13" ht="22.05" customHeight="1" x14ac:dyDescent="0.45">
      <c r="A9" s="148" t="s">
        <v>6</v>
      </c>
      <c r="B9" s="149" t="s">
        <v>7</v>
      </c>
      <c r="C9" s="150">
        <v>400</v>
      </c>
      <c r="D9" s="7"/>
      <c r="E9" s="151" t="s">
        <v>60</v>
      </c>
      <c r="F9" s="152" t="s">
        <v>61</v>
      </c>
      <c r="G9" s="150">
        <v>265</v>
      </c>
      <c r="H9" s="4"/>
      <c r="I9" s="153" t="s">
        <v>492</v>
      </c>
      <c r="J9" s="154" t="s">
        <v>132</v>
      </c>
      <c r="K9" s="150">
        <v>610</v>
      </c>
      <c r="L9" s="19"/>
    </row>
    <row r="10" spans="1:13" ht="22.05" customHeight="1" x14ac:dyDescent="0.45">
      <c r="A10" s="151" t="s">
        <v>14</v>
      </c>
      <c r="B10" s="155" t="s">
        <v>15</v>
      </c>
      <c r="C10" s="156">
        <v>365</v>
      </c>
      <c r="D10" s="4"/>
      <c r="E10" s="157" t="s">
        <v>68</v>
      </c>
      <c r="F10" s="155" t="s">
        <v>69</v>
      </c>
      <c r="G10" s="156">
        <v>410</v>
      </c>
      <c r="H10" s="4"/>
      <c r="I10" s="158" t="s">
        <v>139</v>
      </c>
      <c r="J10" s="149" t="s">
        <v>140</v>
      </c>
      <c r="K10" s="159">
        <v>935</v>
      </c>
      <c r="L10" s="2"/>
    </row>
    <row r="11" spans="1:13" ht="22.05" customHeight="1" x14ac:dyDescent="0.45">
      <c r="A11" s="151" t="s">
        <v>22</v>
      </c>
      <c r="B11" s="155" t="s">
        <v>23</v>
      </c>
      <c r="C11" s="156">
        <v>845</v>
      </c>
      <c r="D11" s="4"/>
      <c r="E11" s="160" t="s">
        <v>386</v>
      </c>
      <c r="F11" s="149" t="s">
        <v>76</v>
      </c>
      <c r="G11" s="159">
        <v>615</v>
      </c>
      <c r="H11" s="10"/>
      <c r="I11" s="157" t="s">
        <v>469</v>
      </c>
      <c r="J11" s="161" t="s">
        <v>147</v>
      </c>
      <c r="K11" s="156">
        <v>480</v>
      </c>
      <c r="L11" s="1"/>
    </row>
    <row r="12" spans="1:13" ht="22.05" customHeight="1" x14ac:dyDescent="0.45">
      <c r="A12" s="151" t="s">
        <v>30</v>
      </c>
      <c r="B12" s="155" t="s">
        <v>31</v>
      </c>
      <c r="C12" s="156">
        <v>720</v>
      </c>
      <c r="D12" s="4"/>
      <c r="E12" s="162" t="s">
        <v>83</v>
      </c>
      <c r="F12" s="163" t="s">
        <v>84</v>
      </c>
      <c r="G12" s="156">
        <v>360</v>
      </c>
      <c r="H12" s="4"/>
      <c r="I12" s="160" t="s">
        <v>153</v>
      </c>
      <c r="J12" s="149" t="s">
        <v>154</v>
      </c>
      <c r="K12" s="159">
        <v>430</v>
      </c>
      <c r="L12" s="2"/>
    </row>
    <row r="13" spans="1:13" ht="22.05" customHeight="1" x14ac:dyDescent="0.45">
      <c r="A13" s="151" t="s">
        <v>37</v>
      </c>
      <c r="B13" s="155" t="s">
        <v>38</v>
      </c>
      <c r="C13" s="156">
        <v>280</v>
      </c>
      <c r="D13" s="4"/>
      <c r="E13" s="157" t="s">
        <v>91</v>
      </c>
      <c r="F13" s="163" t="s">
        <v>92</v>
      </c>
      <c r="G13" s="156">
        <v>430</v>
      </c>
      <c r="H13" s="4"/>
      <c r="I13" s="162" t="s">
        <v>159</v>
      </c>
      <c r="J13" s="163" t="s">
        <v>160</v>
      </c>
      <c r="K13" s="156">
        <v>455</v>
      </c>
      <c r="L13" s="1"/>
    </row>
    <row r="14" spans="1:13" ht="22.05" customHeight="1" x14ac:dyDescent="0.45">
      <c r="A14" s="151" t="s">
        <v>44</v>
      </c>
      <c r="B14" s="155" t="s">
        <v>45</v>
      </c>
      <c r="C14" s="156">
        <v>310</v>
      </c>
      <c r="D14" s="4"/>
      <c r="E14" s="157" t="s">
        <v>99</v>
      </c>
      <c r="F14" s="163" t="s">
        <v>100</v>
      </c>
      <c r="G14" s="164">
        <v>635</v>
      </c>
      <c r="H14" s="4"/>
      <c r="I14" s="162" t="s">
        <v>166</v>
      </c>
      <c r="J14" s="163" t="s">
        <v>373</v>
      </c>
      <c r="K14" s="156">
        <v>360</v>
      </c>
      <c r="L14" s="1"/>
    </row>
    <row r="15" spans="1:13" ht="22.05" customHeight="1" x14ac:dyDescent="0.45">
      <c r="A15" s="151" t="s">
        <v>52</v>
      </c>
      <c r="B15" s="155" t="s">
        <v>53</v>
      </c>
      <c r="C15" s="156">
        <v>410</v>
      </c>
      <c r="D15" s="4"/>
      <c r="E15" s="157" t="s">
        <v>107</v>
      </c>
      <c r="F15" s="149" t="s">
        <v>108</v>
      </c>
      <c r="G15" s="156">
        <v>340</v>
      </c>
      <c r="H15" s="4"/>
      <c r="I15" s="162" t="s">
        <v>171</v>
      </c>
      <c r="J15" s="163" t="s">
        <v>172</v>
      </c>
      <c r="K15" s="156">
        <v>375</v>
      </c>
      <c r="L15" s="1"/>
    </row>
    <row r="16" spans="1:13" ht="22.05" customHeight="1" x14ac:dyDescent="0.45">
      <c r="A16" s="151" t="s">
        <v>58</v>
      </c>
      <c r="B16" s="155" t="s">
        <v>59</v>
      </c>
      <c r="C16" s="156">
        <v>620</v>
      </c>
      <c r="D16" s="4"/>
      <c r="E16" s="162" t="s">
        <v>114</v>
      </c>
      <c r="F16" s="163" t="s">
        <v>115</v>
      </c>
      <c r="G16" s="156">
        <v>280</v>
      </c>
      <c r="H16" s="4"/>
      <c r="I16" s="162" t="s">
        <v>177</v>
      </c>
      <c r="J16" s="163" t="s">
        <v>178</v>
      </c>
      <c r="K16" s="156">
        <v>610</v>
      </c>
      <c r="L16" s="1"/>
    </row>
    <row r="17" spans="1:12" ht="22.05" customHeight="1" x14ac:dyDescent="0.45">
      <c r="A17" s="151" t="s">
        <v>66</v>
      </c>
      <c r="B17" s="155" t="s">
        <v>67</v>
      </c>
      <c r="C17" s="156">
        <v>600</v>
      </c>
      <c r="D17" s="4"/>
      <c r="E17" s="162" t="s">
        <v>122</v>
      </c>
      <c r="F17" s="163" t="s">
        <v>123</v>
      </c>
      <c r="G17" s="156">
        <v>420</v>
      </c>
      <c r="H17" s="4"/>
      <c r="I17" s="162" t="s">
        <v>182</v>
      </c>
      <c r="J17" s="163" t="s">
        <v>376</v>
      </c>
      <c r="K17" s="156">
        <v>360</v>
      </c>
      <c r="L17" s="1"/>
    </row>
    <row r="18" spans="1:12" ht="22.05" customHeight="1" x14ac:dyDescent="0.45">
      <c r="A18" s="151" t="s">
        <v>74</v>
      </c>
      <c r="B18" s="155" t="s">
        <v>75</v>
      </c>
      <c r="C18" s="156">
        <v>180</v>
      </c>
      <c r="D18" s="4"/>
      <c r="E18" s="162" t="s">
        <v>130</v>
      </c>
      <c r="F18" s="163" t="s">
        <v>131</v>
      </c>
      <c r="G18" s="156">
        <v>165</v>
      </c>
      <c r="H18" s="4"/>
      <c r="I18" s="162" t="s">
        <v>187</v>
      </c>
      <c r="J18" s="163" t="s">
        <v>377</v>
      </c>
      <c r="K18" s="156">
        <v>320</v>
      </c>
      <c r="L18" s="1"/>
    </row>
    <row r="19" spans="1:12" ht="22.05" customHeight="1" x14ac:dyDescent="0.45">
      <c r="A19" s="151" t="s">
        <v>81</v>
      </c>
      <c r="B19" s="155" t="s">
        <v>82</v>
      </c>
      <c r="C19" s="156">
        <v>420</v>
      </c>
      <c r="D19" s="4"/>
      <c r="E19" s="157" t="s">
        <v>137</v>
      </c>
      <c r="F19" s="163" t="s">
        <v>138</v>
      </c>
      <c r="G19" s="156">
        <v>265</v>
      </c>
      <c r="H19" s="4"/>
      <c r="I19" s="162" t="s">
        <v>192</v>
      </c>
      <c r="J19" s="163" t="s">
        <v>193</v>
      </c>
      <c r="K19" s="156">
        <v>335</v>
      </c>
      <c r="L19" s="1"/>
    </row>
    <row r="20" spans="1:12" ht="22.05" customHeight="1" x14ac:dyDescent="0.45">
      <c r="A20" s="151" t="s">
        <v>89</v>
      </c>
      <c r="B20" s="155" t="s">
        <v>90</v>
      </c>
      <c r="C20" s="156">
        <v>285</v>
      </c>
      <c r="D20" s="4"/>
      <c r="E20" s="160" t="s">
        <v>145</v>
      </c>
      <c r="F20" s="149" t="s">
        <v>146</v>
      </c>
      <c r="G20" s="159">
        <v>295</v>
      </c>
      <c r="H20" s="4"/>
      <c r="I20" s="162" t="s">
        <v>198</v>
      </c>
      <c r="J20" s="163" t="s">
        <v>199</v>
      </c>
      <c r="K20" s="156">
        <v>340</v>
      </c>
      <c r="L20" s="1"/>
    </row>
    <row r="21" spans="1:12" ht="22.05" customHeight="1" x14ac:dyDescent="0.45">
      <c r="A21" s="151" t="s">
        <v>97</v>
      </c>
      <c r="B21" s="155" t="s">
        <v>98</v>
      </c>
      <c r="C21" s="156">
        <v>360</v>
      </c>
      <c r="D21" s="4"/>
      <c r="E21" s="162" t="s">
        <v>151</v>
      </c>
      <c r="F21" s="163" t="s">
        <v>152</v>
      </c>
      <c r="G21" s="156">
        <v>510</v>
      </c>
      <c r="H21" s="4"/>
      <c r="I21" s="162" t="s">
        <v>204</v>
      </c>
      <c r="J21" s="163" t="s">
        <v>374</v>
      </c>
      <c r="K21" s="156">
        <v>395</v>
      </c>
      <c r="L21" s="1"/>
    </row>
    <row r="22" spans="1:12" ht="22.05" customHeight="1" x14ac:dyDescent="0.45">
      <c r="A22" s="151" t="s">
        <v>105</v>
      </c>
      <c r="B22" s="155" t="s">
        <v>106</v>
      </c>
      <c r="C22" s="156">
        <v>320</v>
      </c>
      <c r="D22" s="4"/>
      <c r="E22" s="162" t="s">
        <v>157</v>
      </c>
      <c r="F22" s="163" t="s">
        <v>158</v>
      </c>
      <c r="G22" s="156">
        <v>410</v>
      </c>
      <c r="H22" s="4"/>
      <c r="I22" s="162" t="s">
        <v>209</v>
      </c>
      <c r="J22" s="163" t="s">
        <v>375</v>
      </c>
      <c r="K22" s="156">
        <v>360</v>
      </c>
      <c r="L22" s="1"/>
    </row>
    <row r="23" spans="1:12" ht="22.05" customHeight="1" x14ac:dyDescent="0.45">
      <c r="A23" s="151" t="s">
        <v>113</v>
      </c>
      <c r="B23" s="155" t="s">
        <v>577</v>
      </c>
      <c r="C23" s="156">
        <v>310</v>
      </c>
      <c r="D23" s="4"/>
      <c r="E23" s="162" t="s">
        <v>164</v>
      </c>
      <c r="F23" s="163" t="s">
        <v>165</v>
      </c>
      <c r="G23" s="156">
        <v>480</v>
      </c>
      <c r="H23" s="4"/>
      <c r="I23" s="162" t="s">
        <v>211</v>
      </c>
      <c r="J23" s="163" t="s">
        <v>212</v>
      </c>
      <c r="K23" s="156">
        <v>325</v>
      </c>
      <c r="L23" s="1"/>
    </row>
    <row r="24" spans="1:12" ht="22.05" customHeight="1" x14ac:dyDescent="0.45">
      <c r="A24" s="151" t="s">
        <v>120</v>
      </c>
      <c r="B24" s="155" t="s">
        <v>121</v>
      </c>
      <c r="C24" s="156">
        <v>300</v>
      </c>
      <c r="D24" s="4"/>
      <c r="E24" s="162" t="s">
        <v>169</v>
      </c>
      <c r="F24" s="163" t="s">
        <v>170</v>
      </c>
      <c r="G24" s="156">
        <v>620</v>
      </c>
      <c r="H24" s="4"/>
      <c r="I24" s="157" t="s">
        <v>214</v>
      </c>
      <c r="J24" s="163" t="s">
        <v>215</v>
      </c>
      <c r="K24" s="165">
        <v>575</v>
      </c>
      <c r="L24" s="1"/>
    </row>
    <row r="25" spans="1:12" ht="22.05" customHeight="1" x14ac:dyDescent="0.45">
      <c r="A25" s="151" t="s">
        <v>128</v>
      </c>
      <c r="B25" s="155" t="s">
        <v>129</v>
      </c>
      <c r="C25" s="156">
        <v>205</v>
      </c>
      <c r="D25" s="4"/>
      <c r="E25" s="162" t="s">
        <v>175</v>
      </c>
      <c r="F25" s="163" t="s">
        <v>176</v>
      </c>
      <c r="G25" s="156">
        <v>440</v>
      </c>
      <c r="H25" s="4"/>
      <c r="I25" s="160" t="s">
        <v>12</v>
      </c>
      <c r="J25" s="149" t="s">
        <v>13</v>
      </c>
      <c r="K25" s="159">
        <v>565</v>
      </c>
      <c r="L25" s="2"/>
    </row>
    <row r="26" spans="1:12" ht="22.05" customHeight="1" x14ac:dyDescent="0.45">
      <c r="A26" s="151" t="s">
        <v>135</v>
      </c>
      <c r="B26" s="155" t="s">
        <v>136</v>
      </c>
      <c r="C26" s="156">
        <v>495</v>
      </c>
      <c r="D26" s="4"/>
      <c r="E26" s="162" t="s">
        <v>181</v>
      </c>
      <c r="F26" s="163" t="s">
        <v>372</v>
      </c>
      <c r="G26" s="156">
        <v>325</v>
      </c>
      <c r="H26" s="5"/>
      <c r="I26" s="162" t="s">
        <v>20</v>
      </c>
      <c r="J26" s="163" t="s">
        <v>21</v>
      </c>
      <c r="K26" s="156">
        <v>440</v>
      </c>
      <c r="L26" s="1"/>
    </row>
    <row r="27" spans="1:12" ht="22.05" customHeight="1" x14ac:dyDescent="0.45">
      <c r="A27" s="151" t="s">
        <v>143</v>
      </c>
      <c r="B27" s="155" t="s">
        <v>144</v>
      </c>
      <c r="C27" s="156">
        <v>475</v>
      </c>
      <c r="D27" s="4"/>
      <c r="E27" s="162" t="s">
        <v>185</v>
      </c>
      <c r="F27" s="163" t="s">
        <v>186</v>
      </c>
      <c r="G27" s="156">
        <v>680</v>
      </c>
      <c r="H27" s="5"/>
      <c r="I27" s="162" t="s">
        <v>28</v>
      </c>
      <c r="J27" s="163" t="s">
        <v>29</v>
      </c>
      <c r="K27" s="156">
        <v>575</v>
      </c>
      <c r="L27" s="1"/>
    </row>
    <row r="28" spans="1:12" ht="22.05" customHeight="1" x14ac:dyDescent="0.45">
      <c r="A28" s="151" t="s">
        <v>149</v>
      </c>
      <c r="B28" s="155" t="s">
        <v>150</v>
      </c>
      <c r="C28" s="156">
        <v>265</v>
      </c>
      <c r="D28" s="4"/>
      <c r="E28" s="162" t="s">
        <v>190</v>
      </c>
      <c r="F28" s="163" t="s">
        <v>191</v>
      </c>
      <c r="G28" s="156">
        <v>605</v>
      </c>
      <c r="H28" s="5"/>
      <c r="I28" s="162" t="s">
        <v>36</v>
      </c>
      <c r="J28" s="163" t="s">
        <v>378</v>
      </c>
      <c r="K28" s="156">
        <v>300</v>
      </c>
      <c r="L28" s="1"/>
    </row>
    <row r="29" spans="1:12" ht="22.05" customHeight="1" x14ac:dyDescent="0.45">
      <c r="A29" s="151" t="s">
        <v>155</v>
      </c>
      <c r="B29" s="155" t="s">
        <v>156</v>
      </c>
      <c r="C29" s="156">
        <v>255</v>
      </c>
      <c r="D29" s="4"/>
      <c r="E29" s="162" t="s">
        <v>196</v>
      </c>
      <c r="F29" s="163" t="s">
        <v>197</v>
      </c>
      <c r="G29" s="156">
        <v>405</v>
      </c>
      <c r="H29" s="5"/>
      <c r="I29" s="162" t="s">
        <v>43</v>
      </c>
      <c r="J29" s="163" t="s">
        <v>379</v>
      </c>
      <c r="K29" s="156">
        <v>390</v>
      </c>
      <c r="L29" s="1"/>
    </row>
    <row r="30" spans="1:12" ht="22.05" customHeight="1" x14ac:dyDescent="0.45">
      <c r="A30" s="151" t="s">
        <v>162</v>
      </c>
      <c r="B30" s="155" t="s">
        <v>163</v>
      </c>
      <c r="C30" s="156">
        <v>465</v>
      </c>
      <c r="D30" s="4"/>
      <c r="E30" s="162" t="s">
        <v>202</v>
      </c>
      <c r="F30" s="163" t="s">
        <v>203</v>
      </c>
      <c r="G30" s="156">
        <v>300</v>
      </c>
      <c r="H30" s="20"/>
      <c r="I30" s="162" t="s">
        <v>50</v>
      </c>
      <c r="J30" s="163" t="s">
        <v>51</v>
      </c>
      <c r="K30" s="156">
        <v>500</v>
      </c>
      <c r="L30" s="1"/>
    </row>
    <row r="31" spans="1:12" ht="22.05" customHeight="1" x14ac:dyDescent="0.45">
      <c r="A31" s="151" t="s">
        <v>167</v>
      </c>
      <c r="B31" s="155" t="s">
        <v>168</v>
      </c>
      <c r="C31" s="156">
        <v>545</v>
      </c>
      <c r="D31" s="4"/>
      <c r="E31" s="157" t="s">
        <v>207</v>
      </c>
      <c r="F31" s="163" t="s">
        <v>208</v>
      </c>
      <c r="G31" s="156">
        <v>155</v>
      </c>
      <c r="H31" s="5"/>
      <c r="I31" s="162" t="s">
        <v>57</v>
      </c>
      <c r="J31" s="163" t="s">
        <v>380</v>
      </c>
      <c r="K31" s="156">
        <v>170</v>
      </c>
      <c r="L31" s="1"/>
    </row>
    <row r="32" spans="1:12" ht="22.05" customHeight="1" x14ac:dyDescent="0.45">
      <c r="A32" s="151" t="s">
        <v>173</v>
      </c>
      <c r="B32" s="155" t="s">
        <v>174</v>
      </c>
      <c r="C32" s="156">
        <v>335</v>
      </c>
      <c r="D32" s="4"/>
      <c r="E32" s="160" t="s">
        <v>10</v>
      </c>
      <c r="F32" s="166" t="s">
        <v>11</v>
      </c>
      <c r="G32" s="159">
        <v>605</v>
      </c>
      <c r="H32" s="6"/>
      <c r="I32" s="162" t="s">
        <v>64</v>
      </c>
      <c r="J32" s="163" t="s">
        <v>65</v>
      </c>
      <c r="K32" s="156">
        <v>350</v>
      </c>
      <c r="L32" s="1"/>
    </row>
    <row r="33" spans="1:12" ht="22.05" customHeight="1" x14ac:dyDescent="0.45">
      <c r="A33" s="151" t="s">
        <v>179</v>
      </c>
      <c r="B33" s="155" t="s">
        <v>180</v>
      </c>
      <c r="C33" s="156">
        <v>390</v>
      </c>
      <c r="D33" s="4"/>
      <c r="E33" s="162" t="s">
        <v>18</v>
      </c>
      <c r="F33" s="161" t="s">
        <v>19</v>
      </c>
      <c r="G33" s="156">
        <v>490</v>
      </c>
      <c r="H33" s="5"/>
      <c r="I33" s="162" t="s">
        <v>72</v>
      </c>
      <c r="J33" s="163" t="s">
        <v>73</v>
      </c>
      <c r="K33" s="156">
        <v>640</v>
      </c>
      <c r="L33" s="1"/>
    </row>
    <row r="34" spans="1:12" ht="22.05" customHeight="1" x14ac:dyDescent="0.45">
      <c r="A34" s="148" t="s">
        <v>183</v>
      </c>
      <c r="B34" s="167" t="s">
        <v>184</v>
      </c>
      <c r="C34" s="159">
        <v>515</v>
      </c>
      <c r="D34" s="5"/>
      <c r="E34" s="162" t="s">
        <v>26</v>
      </c>
      <c r="F34" s="161" t="s">
        <v>27</v>
      </c>
      <c r="G34" s="156">
        <v>370</v>
      </c>
      <c r="H34" s="5"/>
      <c r="I34" s="162" t="s">
        <v>79</v>
      </c>
      <c r="J34" s="163" t="s">
        <v>80</v>
      </c>
      <c r="K34" s="156">
        <v>220</v>
      </c>
      <c r="L34" s="1"/>
    </row>
    <row r="35" spans="1:12" ht="22.05" customHeight="1" x14ac:dyDescent="0.45">
      <c r="A35" s="151" t="s">
        <v>188</v>
      </c>
      <c r="B35" s="155" t="s">
        <v>189</v>
      </c>
      <c r="C35" s="156">
        <v>490</v>
      </c>
      <c r="D35" s="5"/>
      <c r="E35" s="162" t="s">
        <v>34</v>
      </c>
      <c r="F35" s="161" t="s">
        <v>35</v>
      </c>
      <c r="G35" s="156">
        <v>385</v>
      </c>
      <c r="H35" s="4"/>
      <c r="I35" s="162" t="s">
        <v>87</v>
      </c>
      <c r="J35" s="161" t="s">
        <v>88</v>
      </c>
      <c r="K35" s="156">
        <v>245</v>
      </c>
      <c r="L35" s="1"/>
    </row>
    <row r="36" spans="1:12" ht="22.05" customHeight="1" x14ac:dyDescent="0.45">
      <c r="A36" s="151" t="s">
        <v>194</v>
      </c>
      <c r="B36" s="155" t="s">
        <v>195</v>
      </c>
      <c r="C36" s="156">
        <v>520</v>
      </c>
      <c r="D36" s="5"/>
      <c r="E36" s="162" t="s">
        <v>41</v>
      </c>
      <c r="F36" s="163" t="s">
        <v>42</v>
      </c>
      <c r="G36" s="156">
        <v>310</v>
      </c>
      <c r="H36" s="4"/>
      <c r="I36" s="162" t="s">
        <v>95</v>
      </c>
      <c r="J36" s="161" t="s">
        <v>96</v>
      </c>
      <c r="K36" s="156">
        <v>255</v>
      </c>
      <c r="L36" s="1"/>
    </row>
    <row r="37" spans="1:12" ht="22.05" customHeight="1" x14ac:dyDescent="0.45">
      <c r="A37" s="151" t="s">
        <v>200</v>
      </c>
      <c r="B37" s="155" t="s">
        <v>201</v>
      </c>
      <c r="C37" s="156">
        <v>500</v>
      </c>
      <c r="D37" s="20"/>
      <c r="E37" s="162" t="s">
        <v>48</v>
      </c>
      <c r="F37" s="161" t="s">
        <v>49</v>
      </c>
      <c r="G37" s="156">
        <v>345</v>
      </c>
      <c r="H37" s="4"/>
      <c r="I37" s="162" t="s">
        <v>103</v>
      </c>
      <c r="J37" s="161" t="s">
        <v>104</v>
      </c>
      <c r="K37" s="156">
        <v>530</v>
      </c>
      <c r="L37" s="1"/>
    </row>
    <row r="38" spans="1:12" ht="22.05" customHeight="1" x14ac:dyDescent="0.45">
      <c r="A38" s="151" t="s">
        <v>205</v>
      </c>
      <c r="B38" s="155" t="s">
        <v>206</v>
      </c>
      <c r="C38" s="156">
        <v>335</v>
      </c>
      <c r="D38" s="5"/>
      <c r="E38" s="162" t="s">
        <v>56</v>
      </c>
      <c r="F38" s="163" t="s">
        <v>485</v>
      </c>
      <c r="G38" s="156">
        <v>775</v>
      </c>
      <c r="H38" s="4"/>
      <c r="I38" s="162" t="s">
        <v>111</v>
      </c>
      <c r="J38" s="163" t="s">
        <v>112</v>
      </c>
      <c r="K38" s="156">
        <v>540</v>
      </c>
      <c r="L38" s="1"/>
    </row>
    <row r="39" spans="1:12" ht="22.05" customHeight="1" x14ac:dyDescent="0.45">
      <c r="A39" s="151" t="s">
        <v>210</v>
      </c>
      <c r="B39" s="155" t="s">
        <v>371</v>
      </c>
      <c r="C39" s="156">
        <v>360</v>
      </c>
      <c r="D39" s="8"/>
      <c r="E39" s="162" t="s">
        <v>62</v>
      </c>
      <c r="F39" s="161" t="s">
        <v>63</v>
      </c>
      <c r="G39" s="156">
        <v>420</v>
      </c>
      <c r="H39" s="4"/>
      <c r="I39" s="162" t="s">
        <v>118</v>
      </c>
      <c r="J39" s="163" t="s">
        <v>119</v>
      </c>
      <c r="K39" s="156">
        <v>585</v>
      </c>
      <c r="L39" s="1"/>
    </row>
    <row r="40" spans="1:12" ht="22.05" customHeight="1" x14ac:dyDescent="0.45">
      <c r="A40" s="151" t="s">
        <v>213</v>
      </c>
      <c r="B40" s="155" t="s">
        <v>370</v>
      </c>
      <c r="C40" s="156">
        <v>260</v>
      </c>
      <c r="D40" s="8"/>
      <c r="E40" s="162" t="s">
        <v>70</v>
      </c>
      <c r="F40" s="163" t="s">
        <v>71</v>
      </c>
      <c r="G40" s="156">
        <v>375</v>
      </c>
      <c r="H40" s="4"/>
      <c r="I40" s="162" t="s">
        <v>126</v>
      </c>
      <c r="J40" s="163" t="s">
        <v>127</v>
      </c>
      <c r="K40" s="156">
        <v>500</v>
      </c>
      <c r="L40" s="1"/>
    </row>
    <row r="41" spans="1:12" ht="22.05" customHeight="1" x14ac:dyDescent="0.45">
      <c r="A41" s="148" t="s">
        <v>8</v>
      </c>
      <c r="B41" s="167" t="s">
        <v>9</v>
      </c>
      <c r="C41" s="159">
        <v>440</v>
      </c>
      <c r="D41" s="6"/>
      <c r="E41" s="162" t="s">
        <v>77</v>
      </c>
      <c r="F41" s="163" t="s">
        <v>78</v>
      </c>
      <c r="G41" s="156">
        <v>330</v>
      </c>
      <c r="H41" s="4"/>
      <c r="I41" s="162" t="s">
        <v>133</v>
      </c>
      <c r="J41" s="163" t="s">
        <v>134</v>
      </c>
      <c r="K41" s="156">
        <v>460</v>
      </c>
      <c r="L41" s="1"/>
    </row>
    <row r="42" spans="1:12" ht="22.05" customHeight="1" x14ac:dyDescent="0.45">
      <c r="A42" s="151" t="s">
        <v>493</v>
      </c>
      <c r="B42" s="155" t="s">
        <v>17</v>
      </c>
      <c r="C42" s="156">
        <v>460</v>
      </c>
      <c r="D42" s="4"/>
      <c r="E42" s="162" t="s">
        <v>85</v>
      </c>
      <c r="F42" s="163" t="s">
        <v>86</v>
      </c>
      <c r="G42" s="156">
        <v>640</v>
      </c>
      <c r="H42" s="4"/>
      <c r="I42" s="162" t="s">
        <v>141</v>
      </c>
      <c r="J42" s="163" t="s">
        <v>142</v>
      </c>
      <c r="K42" s="156">
        <v>470</v>
      </c>
      <c r="L42" s="1"/>
    </row>
    <row r="43" spans="1:12" ht="22.05" customHeight="1" x14ac:dyDescent="0.45">
      <c r="A43" s="151" t="s">
        <v>24</v>
      </c>
      <c r="B43" s="155" t="s">
        <v>25</v>
      </c>
      <c r="C43" s="156">
        <v>530</v>
      </c>
      <c r="D43" s="4"/>
      <c r="E43" s="162" t="s">
        <v>93</v>
      </c>
      <c r="F43" s="163" t="s">
        <v>94</v>
      </c>
      <c r="G43" s="156">
        <v>360</v>
      </c>
      <c r="H43" s="4"/>
      <c r="I43" s="162" t="s">
        <v>217</v>
      </c>
      <c r="J43" s="163" t="s">
        <v>148</v>
      </c>
      <c r="K43" s="156">
        <v>590</v>
      </c>
      <c r="L43" s="1"/>
    </row>
    <row r="44" spans="1:12" ht="22.05" customHeight="1" x14ac:dyDescent="0.45">
      <c r="A44" s="151" t="s">
        <v>32</v>
      </c>
      <c r="B44" s="155" t="s">
        <v>33</v>
      </c>
      <c r="C44" s="156">
        <v>660</v>
      </c>
      <c r="D44" s="4"/>
      <c r="E44" s="162" t="s">
        <v>101</v>
      </c>
      <c r="F44" s="163" t="s">
        <v>102</v>
      </c>
      <c r="G44" s="156">
        <v>440</v>
      </c>
      <c r="H44" s="4"/>
      <c r="I44" s="157" t="s">
        <v>466</v>
      </c>
      <c r="J44" s="163" t="s">
        <v>468</v>
      </c>
      <c r="K44" s="156">
        <v>320</v>
      </c>
      <c r="L44" s="1"/>
    </row>
    <row r="45" spans="1:12" ht="22.05" customHeight="1" thickBot="1" x14ac:dyDescent="0.5">
      <c r="A45" s="151" t="s">
        <v>39</v>
      </c>
      <c r="B45" s="155" t="s">
        <v>40</v>
      </c>
      <c r="C45" s="156">
        <v>570</v>
      </c>
      <c r="D45" s="4"/>
      <c r="E45" s="162" t="s">
        <v>109</v>
      </c>
      <c r="F45" s="161" t="s">
        <v>110</v>
      </c>
      <c r="G45" s="156">
        <v>450</v>
      </c>
      <c r="H45" s="4"/>
      <c r="I45" s="168" t="s">
        <v>467</v>
      </c>
      <c r="J45" s="169" t="s">
        <v>570</v>
      </c>
      <c r="K45" s="170">
        <v>320</v>
      </c>
      <c r="L45" s="13"/>
    </row>
    <row r="46" spans="1:12" ht="22.05" customHeight="1" thickTop="1" thickBot="1" x14ac:dyDescent="0.5">
      <c r="A46" s="151" t="s">
        <v>46</v>
      </c>
      <c r="B46" s="155" t="s">
        <v>47</v>
      </c>
      <c r="C46" s="156">
        <v>430</v>
      </c>
      <c r="D46" s="4"/>
      <c r="E46" s="162" t="s">
        <v>116</v>
      </c>
      <c r="F46" s="163" t="s">
        <v>117</v>
      </c>
      <c r="G46" s="156">
        <v>390</v>
      </c>
      <c r="H46" s="4"/>
      <c r="I46" s="327" t="s">
        <v>161</v>
      </c>
      <c r="J46" s="328"/>
      <c r="K46" s="171">
        <f>SUM(C9:C47)+SUM(G9:G47)+SUM(K9:K45)</f>
        <v>49475</v>
      </c>
      <c r="L46" s="172">
        <f>SUM(D9:D47)+SUM(H9:H47)+SUM(L9:L45)</f>
        <v>0</v>
      </c>
    </row>
    <row r="47" spans="1:12" ht="22.05" customHeight="1" thickBot="1" x14ac:dyDescent="0.5">
      <c r="A47" s="173" t="s">
        <v>54</v>
      </c>
      <c r="B47" s="174" t="s">
        <v>55</v>
      </c>
      <c r="C47" s="175">
        <v>380</v>
      </c>
      <c r="D47" s="12"/>
      <c r="E47" s="176" t="s">
        <v>124</v>
      </c>
      <c r="F47" s="177" t="s">
        <v>125</v>
      </c>
      <c r="G47" s="175">
        <v>545</v>
      </c>
      <c r="H47" s="9"/>
      <c r="I47" s="110"/>
      <c r="J47" s="110"/>
      <c r="K47" s="110"/>
      <c r="L47" s="110"/>
    </row>
    <row r="48" spans="1:12" ht="22.05" customHeight="1" x14ac:dyDescent="0.45">
      <c r="A48" s="178"/>
      <c r="B48" s="179"/>
      <c r="C48" s="180"/>
      <c r="D48" s="181"/>
      <c r="E48" s="178"/>
      <c r="F48" s="182"/>
      <c r="G48" s="180"/>
      <c r="H48" s="181"/>
      <c r="I48" s="110"/>
      <c r="J48" s="110"/>
      <c r="K48" s="110"/>
      <c r="L48" s="110"/>
    </row>
    <row r="49" spans="1:12" ht="25.05" customHeight="1" x14ac:dyDescent="0.45">
      <c r="A49" s="109"/>
      <c r="B49" s="110"/>
      <c r="C49" s="111"/>
      <c r="D49" s="183"/>
      <c r="E49" s="183"/>
      <c r="F49" s="183"/>
      <c r="G49" s="110"/>
      <c r="H49" s="110"/>
      <c r="I49" s="332" t="str">
        <f>I1</f>
        <v>R7年3月15日号～R7年5月31日号まで有効</v>
      </c>
      <c r="J49" s="332"/>
      <c r="K49" s="332"/>
      <c r="L49" s="332"/>
    </row>
    <row r="50" spans="1:12" ht="25.05" customHeight="1" thickBot="1" x14ac:dyDescent="0.5">
      <c r="A50" s="109"/>
      <c r="B50" s="113"/>
      <c r="C50" s="114"/>
      <c r="D50" s="184" t="s">
        <v>0</v>
      </c>
      <c r="E50" s="113"/>
      <c r="F50" s="117"/>
      <c r="G50" s="110"/>
      <c r="H50" s="110"/>
      <c r="I50" s="110"/>
      <c r="J50" s="110"/>
      <c r="K50" s="185"/>
      <c r="L50" s="186"/>
    </row>
    <row r="51" spans="1:12" ht="18" customHeight="1" thickTop="1" x14ac:dyDescent="0.45">
      <c r="A51" s="290" t="s">
        <v>501</v>
      </c>
      <c r="B51" s="291"/>
      <c r="C51" s="291"/>
      <c r="D51" s="292"/>
      <c r="E51" s="314" t="s">
        <v>502</v>
      </c>
      <c r="F51" s="292"/>
      <c r="G51" s="314" t="s">
        <v>1</v>
      </c>
      <c r="H51" s="292"/>
      <c r="I51" s="187" t="s">
        <v>2</v>
      </c>
      <c r="J51" s="329">
        <f>J3</f>
        <v>0</v>
      </c>
      <c r="K51" s="330"/>
      <c r="L51" s="331"/>
    </row>
    <row r="52" spans="1:12" ht="18" customHeight="1" x14ac:dyDescent="0.45">
      <c r="A52" s="307">
        <f>A4</f>
        <v>0</v>
      </c>
      <c r="B52" s="308"/>
      <c r="C52" s="308"/>
      <c r="D52" s="309"/>
      <c r="E52" s="278" t="str">
        <f>E4</f>
        <v>　　　　　月　　　　日号</v>
      </c>
      <c r="F52" s="279"/>
      <c r="G52" s="300">
        <f>G4</f>
        <v>0</v>
      </c>
      <c r="H52" s="301"/>
      <c r="I52" s="124" t="s">
        <v>488</v>
      </c>
      <c r="J52" s="188">
        <f>J4</f>
        <v>0</v>
      </c>
      <c r="K52" s="125" t="s">
        <v>489</v>
      </c>
      <c r="L52" s="189">
        <f>L4</f>
        <v>0</v>
      </c>
    </row>
    <row r="53" spans="1:12" ht="18" customHeight="1" thickBot="1" x14ac:dyDescent="0.5">
      <c r="A53" s="310"/>
      <c r="B53" s="311"/>
      <c r="C53" s="311"/>
      <c r="D53" s="312"/>
      <c r="E53" s="280"/>
      <c r="F53" s="281"/>
      <c r="G53" s="302"/>
      <c r="H53" s="303"/>
      <c r="I53" s="190" t="s">
        <v>220</v>
      </c>
      <c r="J53" s="191">
        <f>J5</f>
        <v>0</v>
      </c>
      <c r="K53" s="192" t="s">
        <v>218</v>
      </c>
      <c r="L53" s="193">
        <f>L5</f>
        <v>0</v>
      </c>
    </row>
    <row r="54" spans="1:12" ht="18" customHeight="1" thickTop="1" thickBot="1" x14ac:dyDescent="0.5">
      <c r="A54" s="194"/>
      <c r="B54" s="194"/>
      <c r="C54" s="194"/>
      <c r="D54" s="129"/>
      <c r="E54" s="129"/>
      <c r="F54" s="129"/>
      <c r="G54" s="130"/>
      <c r="H54" s="131"/>
      <c r="I54" s="195" t="s">
        <v>221</v>
      </c>
      <c r="J54" s="196">
        <f>J6</f>
        <v>0</v>
      </c>
      <c r="K54" s="133" t="s">
        <v>491</v>
      </c>
      <c r="L54" s="197">
        <f>L6</f>
        <v>0</v>
      </c>
    </row>
    <row r="55" spans="1:12" ht="22.05" customHeight="1" thickTop="1" thickBot="1" x14ac:dyDescent="0.5">
      <c r="A55" s="134" t="s">
        <v>496</v>
      </c>
      <c r="B55" s="135"/>
      <c r="C55" s="136"/>
      <c r="D55" s="137"/>
      <c r="E55" s="138"/>
      <c r="F55" s="135"/>
      <c r="G55" s="139"/>
      <c r="H55" s="135"/>
      <c r="I55" s="134" t="s">
        <v>355</v>
      </c>
      <c r="J55" s="141"/>
      <c r="K55" s="136"/>
      <c r="L55" s="136"/>
    </row>
    <row r="56" spans="1:12" s="147" customFormat="1" ht="22.05" customHeight="1" x14ac:dyDescent="0.45">
      <c r="A56" s="142" t="s">
        <v>216</v>
      </c>
      <c r="B56" s="143" t="s">
        <v>4</v>
      </c>
      <c r="C56" s="144" t="s">
        <v>5</v>
      </c>
      <c r="D56" s="145" t="s">
        <v>1</v>
      </c>
      <c r="E56" s="143" t="s">
        <v>216</v>
      </c>
      <c r="F56" s="143" t="s">
        <v>4</v>
      </c>
      <c r="G56" s="144" t="s">
        <v>5</v>
      </c>
      <c r="H56" s="146" t="s">
        <v>1</v>
      </c>
      <c r="I56" s="143" t="s">
        <v>216</v>
      </c>
      <c r="J56" s="143" t="s">
        <v>4</v>
      </c>
      <c r="K56" s="144" t="s">
        <v>5</v>
      </c>
      <c r="L56" s="146" t="s">
        <v>1</v>
      </c>
    </row>
    <row r="57" spans="1:12" ht="22.05" customHeight="1" x14ac:dyDescent="0.45">
      <c r="A57" s="198" t="s">
        <v>222</v>
      </c>
      <c r="B57" s="149" t="s">
        <v>223</v>
      </c>
      <c r="C57" s="150">
        <v>465</v>
      </c>
      <c r="D57" s="10"/>
      <c r="E57" s="199" t="s">
        <v>265</v>
      </c>
      <c r="F57" s="149" t="s">
        <v>266</v>
      </c>
      <c r="G57" s="156">
        <v>1070</v>
      </c>
      <c r="H57" s="1"/>
      <c r="I57" s="200" t="s">
        <v>301</v>
      </c>
      <c r="J57" s="149" t="s">
        <v>302</v>
      </c>
      <c r="K57" s="159">
        <v>355</v>
      </c>
      <c r="L57" s="1"/>
    </row>
    <row r="58" spans="1:12" ht="22.05" customHeight="1" x14ac:dyDescent="0.45">
      <c r="A58" s="201" t="s">
        <v>224</v>
      </c>
      <c r="B58" s="163" t="s">
        <v>225</v>
      </c>
      <c r="C58" s="156">
        <v>315</v>
      </c>
      <c r="D58" s="4"/>
      <c r="E58" s="199" t="s">
        <v>267</v>
      </c>
      <c r="F58" s="163" t="s">
        <v>268</v>
      </c>
      <c r="G58" s="156">
        <v>620</v>
      </c>
      <c r="H58" s="1"/>
      <c r="I58" s="202" t="s">
        <v>14</v>
      </c>
      <c r="J58" s="163" t="s">
        <v>303</v>
      </c>
      <c r="K58" s="156">
        <v>500</v>
      </c>
      <c r="L58" s="1"/>
    </row>
    <row r="59" spans="1:12" ht="22.05" customHeight="1" x14ac:dyDescent="0.45">
      <c r="A59" s="201" t="s">
        <v>226</v>
      </c>
      <c r="B59" s="163" t="s">
        <v>227</v>
      </c>
      <c r="C59" s="156">
        <v>825</v>
      </c>
      <c r="D59" s="4"/>
      <c r="E59" s="199" t="s">
        <v>269</v>
      </c>
      <c r="F59" s="163" t="s">
        <v>270</v>
      </c>
      <c r="G59" s="156">
        <v>590</v>
      </c>
      <c r="H59" s="1"/>
      <c r="I59" s="202" t="s">
        <v>304</v>
      </c>
      <c r="J59" s="163" t="s">
        <v>305</v>
      </c>
      <c r="K59" s="156">
        <v>290</v>
      </c>
      <c r="L59" s="1"/>
    </row>
    <row r="60" spans="1:12" ht="22.05" customHeight="1" x14ac:dyDescent="0.45">
      <c r="A60" s="201" t="s">
        <v>228</v>
      </c>
      <c r="B60" s="163" t="s">
        <v>229</v>
      </c>
      <c r="C60" s="156">
        <v>595</v>
      </c>
      <c r="D60" s="4"/>
      <c r="E60" s="203" t="s">
        <v>271</v>
      </c>
      <c r="F60" s="163" t="s">
        <v>272</v>
      </c>
      <c r="G60" s="164">
        <v>290</v>
      </c>
      <c r="H60" s="1"/>
      <c r="I60" s="202" t="s">
        <v>306</v>
      </c>
      <c r="J60" s="163" t="s">
        <v>307</v>
      </c>
      <c r="K60" s="156">
        <v>495</v>
      </c>
      <c r="L60" s="1"/>
    </row>
    <row r="61" spans="1:12" ht="22.05" customHeight="1" x14ac:dyDescent="0.45">
      <c r="A61" s="201" t="s">
        <v>230</v>
      </c>
      <c r="B61" s="163" t="s">
        <v>231</v>
      </c>
      <c r="C61" s="156">
        <v>470</v>
      </c>
      <c r="D61" s="4"/>
      <c r="E61" s="199" t="s">
        <v>273</v>
      </c>
      <c r="F61" s="149" t="s">
        <v>274</v>
      </c>
      <c r="G61" s="156">
        <v>355</v>
      </c>
      <c r="H61" s="1"/>
      <c r="I61" s="202" t="s">
        <v>308</v>
      </c>
      <c r="J61" s="163" t="s">
        <v>309</v>
      </c>
      <c r="K61" s="156">
        <v>435</v>
      </c>
      <c r="L61" s="1"/>
    </row>
    <row r="62" spans="1:12" ht="22.05" customHeight="1" x14ac:dyDescent="0.45">
      <c r="A62" s="201" t="s">
        <v>232</v>
      </c>
      <c r="B62" s="163" t="s">
        <v>233</v>
      </c>
      <c r="C62" s="156">
        <v>510</v>
      </c>
      <c r="D62" s="4"/>
      <c r="E62" s="199" t="s">
        <v>275</v>
      </c>
      <c r="F62" s="163" t="s">
        <v>382</v>
      </c>
      <c r="G62" s="156">
        <v>820</v>
      </c>
      <c r="H62" s="1"/>
      <c r="I62" s="202" t="s">
        <v>310</v>
      </c>
      <c r="J62" s="161" t="s">
        <v>311</v>
      </c>
      <c r="K62" s="156">
        <v>420</v>
      </c>
      <c r="L62" s="1"/>
    </row>
    <row r="63" spans="1:12" ht="22.05" customHeight="1" x14ac:dyDescent="0.45">
      <c r="A63" s="201" t="s">
        <v>234</v>
      </c>
      <c r="B63" s="163" t="s">
        <v>578</v>
      </c>
      <c r="C63" s="156">
        <v>375</v>
      </c>
      <c r="D63" s="4"/>
      <c r="E63" s="199" t="s">
        <v>276</v>
      </c>
      <c r="F63" s="163" t="s">
        <v>277</v>
      </c>
      <c r="G63" s="156">
        <v>355</v>
      </c>
      <c r="H63" s="1"/>
      <c r="I63" s="202" t="s">
        <v>312</v>
      </c>
      <c r="J63" s="163" t="s">
        <v>383</v>
      </c>
      <c r="K63" s="156">
        <v>260</v>
      </c>
      <c r="L63" s="1"/>
    </row>
    <row r="64" spans="1:12" ht="22.05" customHeight="1" x14ac:dyDescent="0.45">
      <c r="A64" s="201" t="s">
        <v>235</v>
      </c>
      <c r="B64" s="163" t="s">
        <v>579</v>
      </c>
      <c r="C64" s="156">
        <v>360</v>
      </c>
      <c r="D64" s="4"/>
      <c r="E64" s="199" t="s">
        <v>278</v>
      </c>
      <c r="F64" s="163" t="s">
        <v>279</v>
      </c>
      <c r="G64" s="156">
        <v>350</v>
      </c>
      <c r="H64" s="1"/>
      <c r="I64" s="202" t="s">
        <v>313</v>
      </c>
      <c r="J64" s="163" t="s">
        <v>384</v>
      </c>
      <c r="K64" s="156">
        <v>260</v>
      </c>
      <c r="L64" s="1"/>
    </row>
    <row r="65" spans="1:12" ht="22.05" customHeight="1" x14ac:dyDescent="0.45">
      <c r="A65" s="201" t="s">
        <v>236</v>
      </c>
      <c r="B65" s="163" t="s">
        <v>571</v>
      </c>
      <c r="C65" s="156">
        <v>270</v>
      </c>
      <c r="D65" s="4"/>
      <c r="E65" s="203" t="s">
        <v>280</v>
      </c>
      <c r="F65" s="163" t="s">
        <v>281</v>
      </c>
      <c r="G65" s="156">
        <v>680</v>
      </c>
      <c r="H65" s="1"/>
      <c r="I65" s="202" t="s">
        <v>314</v>
      </c>
      <c r="J65" s="163" t="s">
        <v>315</v>
      </c>
      <c r="K65" s="156">
        <v>400</v>
      </c>
      <c r="L65" s="1"/>
    </row>
    <row r="66" spans="1:12" ht="22.05" customHeight="1" x14ac:dyDescent="0.45">
      <c r="A66" s="201" t="s">
        <v>237</v>
      </c>
      <c r="B66" s="163" t="s">
        <v>572</v>
      </c>
      <c r="C66" s="156">
        <v>290</v>
      </c>
      <c r="D66" s="4"/>
      <c r="E66" s="204" t="s">
        <v>282</v>
      </c>
      <c r="F66" s="149" t="s">
        <v>381</v>
      </c>
      <c r="G66" s="159">
        <v>780</v>
      </c>
      <c r="H66" s="1"/>
      <c r="I66" s="202" t="s">
        <v>316</v>
      </c>
      <c r="J66" s="161" t="s">
        <v>317</v>
      </c>
      <c r="K66" s="156">
        <v>650</v>
      </c>
      <c r="L66" s="1"/>
    </row>
    <row r="67" spans="1:12" ht="22.05" customHeight="1" x14ac:dyDescent="0.45">
      <c r="A67" s="201" t="s">
        <v>238</v>
      </c>
      <c r="B67" s="163" t="s">
        <v>573</v>
      </c>
      <c r="C67" s="156">
        <v>585</v>
      </c>
      <c r="D67" s="4"/>
      <c r="E67" s="199" t="s">
        <v>283</v>
      </c>
      <c r="F67" s="163" t="s">
        <v>574</v>
      </c>
      <c r="G67" s="156">
        <v>350</v>
      </c>
      <c r="H67" s="1"/>
      <c r="I67" s="202" t="s">
        <v>318</v>
      </c>
      <c r="J67" s="163" t="s">
        <v>319</v>
      </c>
      <c r="K67" s="156">
        <v>500</v>
      </c>
      <c r="L67" s="1"/>
    </row>
    <row r="68" spans="1:12" ht="22.05" customHeight="1" x14ac:dyDescent="0.45">
      <c r="A68" s="201" t="s">
        <v>239</v>
      </c>
      <c r="B68" s="163" t="s">
        <v>240</v>
      </c>
      <c r="C68" s="156">
        <v>665</v>
      </c>
      <c r="D68" s="4"/>
      <c r="E68" s="199" t="s">
        <v>284</v>
      </c>
      <c r="F68" s="163" t="s">
        <v>575</v>
      </c>
      <c r="G68" s="156">
        <v>350</v>
      </c>
      <c r="H68" s="1"/>
      <c r="I68" s="202" t="s">
        <v>320</v>
      </c>
      <c r="J68" s="163" t="s">
        <v>321</v>
      </c>
      <c r="K68" s="156">
        <v>285</v>
      </c>
      <c r="L68" s="1"/>
    </row>
    <row r="69" spans="1:12" ht="22.05" customHeight="1" x14ac:dyDescent="0.45">
      <c r="A69" s="201" t="s">
        <v>241</v>
      </c>
      <c r="B69" s="163" t="s">
        <v>242</v>
      </c>
      <c r="C69" s="156">
        <v>590</v>
      </c>
      <c r="D69" s="4"/>
      <c r="E69" s="199" t="s">
        <v>285</v>
      </c>
      <c r="F69" s="163" t="s">
        <v>576</v>
      </c>
      <c r="G69" s="156">
        <v>415</v>
      </c>
      <c r="H69" s="1"/>
      <c r="I69" s="205" t="s">
        <v>322</v>
      </c>
      <c r="J69" s="163" t="s">
        <v>323</v>
      </c>
      <c r="K69" s="156">
        <v>340</v>
      </c>
      <c r="L69" s="1"/>
    </row>
    <row r="70" spans="1:12" ht="22.05" customHeight="1" x14ac:dyDescent="0.45">
      <c r="A70" s="201" t="s">
        <v>243</v>
      </c>
      <c r="B70" s="163" t="s">
        <v>244</v>
      </c>
      <c r="C70" s="156">
        <v>655</v>
      </c>
      <c r="D70" s="4"/>
      <c r="E70" s="199" t="s">
        <v>286</v>
      </c>
      <c r="F70" s="163" t="s">
        <v>287</v>
      </c>
      <c r="G70" s="156">
        <v>415</v>
      </c>
      <c r="H70" s="1"/>
      <c r="I70" s="200" t="s">
        <v>521</v>
      </c>
      <c r="J70" s="149" t="s">
        <v>518</v>
      </c>
      <c r="K70" s="159">
        <v>290</v>
      </c>
      <c r="L70" s="2"/>
    </row>
    <row r="71" spans="1:12" ht="22.05" customHeight="1" x14ac:dyDescent="0.45">
      <c r="A71" s="201" t="s">
        <v>245</v>
      </c>
      <c r="B71" s="163" t="s">
        <v>246</v>
      </c>
      <c r="C71" s="156">
        <v>625</v>
      </c>
      <c r="D71" s="4"/>
      <c r="E71" s="199" t="s">
        <v>288</v>
      </c>
      <c r="F71" s="163" t="s">
        <v>289</v>
      </c>
      <c r="G71" s="156">
        <v>235</v>
      </c>
      <c r="H71" s="1"/>
      <c r="I71" s="200" t="s">
        <v>522</v>
      </c>
      <c r="J71" s="149" t="s">
        <v>519</v>
      </c>
      <c r="K71" s="159">
        <v>310</v>
      </c>
      <c r="L71" s="2"/>
    </row>
    <row r="72" spans="1:12" ht="22.05" customHeight="1" x14ac:dyDescent="0.45">
      <c r="A72" s="201" t="s">
        <v>247</v>
      </c>
      <c r="B72" s="163" t="s">
        <v>248</v>
      </c>
      <c r="C72" s="156">
        <v>870</v>
      </c>
      <c r="D72" s="4"/>
      <c r="E72" s="199" t="s">
        <v>290</v>
      </c>
      <c r="F72" s="163" t="s">
        <v>291</v>
      </c>
      <c r="G72" s="156">
        <v>365</v>
      </c>
      <c r="H72" s="11"/>
      <c r="I72" s="200" t="s">
        <v>523</v>
      </c>
      <c r="J72" s="149" t="s">
        <v>520</v>
      </c>
      <c r="K72" s="159">
        <v>330</v>
      </c>
      <c r="L72" s="2"/>
    </row>
    <row r="73" spans="1:12" ht="22.05" customHeight="1" x14ac:dyDescent="0.45">
      <c r="A73" s="201" t="s">
        <v>249</v>
      </c>
      <c r="B73" s="163" t="s">
        <v>250</v>
      </c>
      <c r="C73" s="156">
        <v>705</v>
      </c>
      <c r="D73" s="4"/>
      <c r="E73" s="199" t="s">
        <v>292</v>
      </c>
      <c r="F73" s="163" t="s">
        <v>293</v>
      </c>
      <c r="G73" s="156">
        <v>550</v>
      </c>
      <c r="H73" s="11"/>
      <c r="I73" s="202" t="s">
        <v>325</v>
      </c>
      <c r="J73" s="163" t="s">
        <v>385</v>
      </c>
      <c r="K73" s="156">
        <v>810</v>
      </c>
      <c r="L73" s="1"/>
    </row>
    <row r="74" spans="1:12" ht="22.05" customHeight="1" x14ac:dyDescent="0.45">
      <c r="A74" s="201" t="s">
        <v>251</v>
      </c>
      <c r="B74" s="163" t="s">
        <v>252</v>
      </c>
      <c r="C74" s="156">
        <v>690</v>
      </c>
      <c r="D74" s="4"/>
      <c r="E74" s="199" t="s">
        <v>294</v>
      </c>
      <c r="F74" s="163" t="s">
        <v>295</v>
      </c>
      <c r="G74" s="156">
        <v>460</v>
      </c>
      <c r="H74" s="11"/>
      <c r="I74" s="202" t="s">
        <v>81</v>
      </c>
      <c r="J74" s="163" t="s">
        <v>326</v>
      </c>
      <c r="K74" s="156">
        <v>525</v>
      </c>
      <c r="L74" s="1"/>
    </row>
    <row r="75" spans="1:12" ht="22.05" customHeight="1" x14ac:dyDescent="0.45">
      <c r="A75" s="201" t="s">
        <v>253</v>
      </c>
      <c r="B75" s="163" t="s">
        <v>254</v>
      </c>
      <c r="C75" s="156">
        <v>660</v>
      </c>
      <c r="D75" s="4"/>
      <c r="E75" s="199" t="s">
        <v>296</v>
      </c>
      <c r="F75" s="163" t="s">
        <v>297</v>
      </c>
      <c r="G75" s="156">
        <v>650</v>
      </c>
      <c r="H75" s="11"/>
      <c r="I75" s="202" t="s">
        <v>327</v>
      </c>
      <c r="J75" s="163" t="s">
        <v>328</v>
      </c>
      <c r="K75" s="156">
        <v>540</v>
      </c>
      <c r="L75" s="1"/>
    </row>
    <row r="76" spans="1:12" ht="22.05" customHeight="1" x14ac:dyDescent="0.45">
      <c r="A76" s="201" t="s">
        <v>255</v>
      </c>
      <c r="B76" s="163" t="s">
        <v>256</v>
      </c>
      <c r="C76" s="156">
        <v>530</v>
      </c>
      <c r="D76" s="4"/>
      <c r="E76" s="199" t="s">
        <v>298</v>
      </c>
      <c r="F76" s="163" t="s">
        <v>299</v>
      </c>
      <c r="G76" s="156">
        <v>355</v>
      </c>
      <c r="H76" s="21"/>
      <c r="I76" s="202" t="s">
        <v>329</v>
      </c>
      <c r="J76" s="163" t="s">
        <v>330</v>
      </c>
      <c r="K76" s="156">
        <v>250</v>
      </c>
      <c r="L76" s="1"/>
    </row>
    <row r="77" spans="1:12" ht="22.05" customHeight="1" x14ac:dyDescent="0.45">
      <c r="A77" s="201" t="s">
        <v>257</v>
      </c>
      <c r="B77" s="163" t="s">
        <v>258</v>
      </c>
      <c r="C77" s="156">
        <v>870</v>
      </c>
      <c r="D77" s="4"/>
      <c r="E77" s="199" t="s">
        <v>300</v>
      </c>
      <c r="F77" s="163" t="s">
        <v>580</v>
      </c>
      <c r="G77" s="156">
        <v>370</v>
      </c>
      <c r="H77" s="11"/>
      <c r="I77" s="202" t="s">
        <v>113</v>
      </c>
      <c r="J77" s="163" t="s">
        <v>581</v>
      </c>
      <c r="K77" s="156">
        <v>340</v>
      </c>
      <c r="L77" s="1"/>
    </row>
    <row r="78" spans="1:12" ht="22.05" customHeight="1" x14ac:dyDescent="0.45">
      <c r="A78" s="201" t="s">
        <v>259</v>
      </c>
      <c r="B78" s="163" t="s">
        <v>260</v>
      </c>
      <c r="C78" s="156">
        <v>710</v>
      </c>
      <c r="D78" s="1"/>
      <c r="E78" s="203" t="s">
        <v>470</v>
      </c>
      <c r="F78" s="163" t="s">
        <v>472</v>
      </c>
      <c r="G78" s="156">
        <v>330</v>
      </c>
      <c r="H78" s="11"/>
      <c r="I78" s="202" t="s">
        <v>331</v>
      </c>
      <c r="J78" s="163" t="s">
        <v>332</v>
      </c>
      <c r="K78" s="156">
        <v>730</v>
      </c>
      <c r="L78" s="1"/>
    </row>
    <row r="79" spans="1:12" ht="22.05" customHeight="1" thickBot="1" x14ac:dyDescent="0.5">
      <c r="A79" s="201" t="s">
        <v>261</v>
      </c>
      <c r="B79" s="163" t="s">
        <v>262</v>
      </c>
      <c r="C79" s="156">
        <v>560</v>
      </c>
      <c r="D79" s="1"/>
      <c r="E79" s="206" t="s">
        <v>471</v>
      </c>
      <c r="F79" s="169" t="s">
        <v>473</v>
      </c>
      <c r="G79" s="170">
        <v>280</v>
      </c>
      <c r="H79" s="15"/>
      <c r="I79" s="202" t="s">
        <v>333</v>
      </c>
      <c r="J79" s="163" t="s">
        <v>334</v>
      </c>
      <c r="K79" s="156">
        <v>410</v>
      </c>
      <c r="L79" s="1"/>
    </row>
    <row r="80" spans="1:12" ht="22.05" customHeight="1" thickTop="1" thickBot="1" x14ac:dyDescent="0.5">
      <c r="A80" s="207" t="s">
        <v>263</v>
      </c>
      <c r="B80" s="177" t="s">
        <v>264</v>
      </c>
      <c r="C80" s="175">
        <v>910</v>
      </c>
      <c r="D80" s="12"/>
      <c r="E80" s="320" t="s">
        <v>352</v>
      </c>
      <c r="F80" s="321"/>
      <c r="G80" s="208">
        <f>SUM(C57:C80)+SUM(G57:G79)</f>
        <v>25135</v>
      </c>
      <c r="H80" s="209">
        <f>SUM(D57:D80)+SUM(H57:H79)</f>
        <v>0</v>
      </c>
      <c r="I80" s="202" t="s">
        <v>335</v>
      </c>
      <c r="J80" s="163" t="s">
        <v>336</v>
      </c>
      <c r="K80" s="156">
        <v>260</v>
      </c>
      <c r="L80" s="1"/>
    </row>
    <row r="81" spans="1:19" ht="22.05" customHeight="1" x14ac:dyDescent="0.45">
      <c r="A81" s="210"/>
      <c r="B81" s="211"/>
      <c r="C81" s="180"/>
      <c r="D81" s="181"/>
      <c r="E81" s="183"/>
      <c r="F81" s="183"/>
      <c r="G81" s="22"/>
      <c r="H81" s="23"/>
      <c r="I81" s="202" t="s">
        <v>337</v>
      </c>
      <c r="J81" s="163" t="s">
        <v>338</v>
      </c>
      <c r="K81" s="156">
        <v>150</v>
      </c>
      <c r="L81" s="1"/>
    </row>
    <row r="82" spans="1:19" ht="22.05" customHeight="1" thickBot="1" x14ac:dyDescent="0.5">
      <c r="A82" s="134" t="s">
        <v>356</v>
      </c>
      <c r="B82" s="212"/>
      <c r="D82" s="136"/>
      <c r="F82" s="110"/>
      <c r="G82" s="110"/>
      <c r="H82" s="213"/>
      <c r="I82" s="202" t="s">
        <v>474</v>
      </c>
      <c r="J82" s="161" t="s">
        <v>340</v>
      </c>
      <c r="K82" s="156">
        <v>320</v>
      </c>
      <c r="L82" s="1"/>
      <c r="N82" s="214"/>
    </row>
    <row r="83" spans="1:19" ht="22.05" customHeight="1" x14ac:dyDescent="0.45">
      <c r="A83" s="142" t="s">
        <v>216</v>
      </c>
      <c r="B83" s="215" t="s">
        <v>4</v>
      </c>
      <c r="C83" s="216" t="s">
        <v>5</v>
      </c>
      <c r="D83" s="146" t="s">
        <v>1</v>
      </c>
      <c r="E83" s="110"/>
      <c r="F83" s="217"/>
      <c r="G83" s="110"/>
      <c r="H83" s="213"/>
      <c r="I83" s="202" t="s">
        <v>475</v>
      </c>
      <c r="J83" s="161" t="s">
        <v>480</v>
      </c>
      <c r="K83" s="156">
        <v>190</v>
      </c>
      <c r="L83" s="1"/>
      <c r="P83" s="218"/>
      <c r="Q83" s="219"/>
      <c r="R83" s="220"/>
      <c r="S83" s="214"/>
    </row>
    <row r="84" spans="1:19" ht="22.05" customHeight="1" x14ac:dyDescent="0.45">
      <c r="A84" s="221" t="s">
        <v>301</v>
      </c>
      <c r="B84" s="166" t="s">
        <v>341</v>
      </c>
      <c r="C84" s="159">
        <v>330</v>
      </c>
      <c r="D84" s="2"/>
      <c r="E84" s="110"/>
      <c r="F84" s="110"/>
      <c r="G84" s="110"/>
      <c r="H84" s="213"/>
      <c r="I84" s="202" t="s">
        <v>476</v>
      </c>
      <c r="J84" s="161" t="s">
        <v>481</v>
      </c>
      <c r="K84" s="156">
        <v>175</v>
      </c>
      <c r="L84" s="1"/>
    </row>
    <row r="85" spans="1:19" ht="22.05" customHeight="1" x14ac:dyDescent="0.15">
      <c r="A85" s="222" t="s">
        <v>498</v>
      </c>
      <c r="B85" s="163" t="s">
        <v>342</v>
      </c>
      <c r="C85" s="156">
        <v>355</v>
      </c>
      <c r="D85" s="1"/>
      <c r="E85" s="110"/>
      <c r="F85" s="223"/>
      <c r="G85" s="224"/>
      <c r="H85" s="213"/>
      <c r="I85" s="202" t="s">
        <v>477</v>
      </c>
      <c r="J85" s="161" t="s">
        <v>482</v>
      </c>
      <c r="K85" s="156">
        <v>175</v>
      </c>
      <c r="L85" s="1"/>
    </row>
    <row r="86" spans="1:19" ht="22.05" customHeight="1" x14ac:dyDescent="0.45">
      <c r="A86" s="222" t="s">
        <v>14</v>
      </c>
      <c r="B86" s="163" t="s">
        <v>343</v>
      </c>
      <c r="C86" s="156">
        <v>215</v>
      </c>
      <c r="D86" s="1"/>
      <c r="E86" s="110"/>
      <c r="F86" s="225"/>
      <c r="G86" s="224"/>
      <c r="H86" s="213"/>
      <c r="I86" s="202" t="s">
        <v>478</v>
      </c>
      <c r="J86" s="161" t="s">
        <v>483</v>
      </c>
      <c r="K86" s="156">
        <v>210</v>
      </c>
      <c r="L86" s="1"/>
    </row>
    <row r="87" spans="1:19" ht="22.05" customHeight="1" thickBot="1" x14ac:dyDescent="0.5">
      <c r="A87" s="222" t="s">
        <v>304</v>
      </c>
      <c r="B87" s="163" t="s">
        <v>344</v>
      </c>
      <c r="C87" s="156">
        <v>310</v>
      </c>
      <c r="D87" s="1"/>
      <c r="E87" s="110"/>
      <c r="F87" s="319"/>
      <c r="G87" s="319"/>
      <c r="H87" s="213"/>
      <c r="I87" s="226" t="s">
        <v>479</v>
      </c>
      <c r="J87" s="227" t="s">
        <v>484</v>
      </c>
      <c r="K87" s="170">
        <v>300</v>
      </c>
      <c r="L87" s="14"/>
    </row>
    <row r="88" spans="1:19" ht="22.05" customHeight="1" thickTop="1" thickBot="1" x14ac:dyDescent="0.5">
      <c r="A88" s="222" t="s">
        <v>306</v>
      </c>
      <c r="B88" s="163" t="s">
        <v>345</v>
      </c>
      <c r="C88" s="156">
        <v>410</v>
      </c>
      <c r="D88" s="1"/>
      <c r="E88" s="284" t="s">
        <v>357</v>
      </c>
      <c r="F88" s="285"/>
      <c r="G88" s="286">
        <f>K46+G80+K88+C95</f>
        <v>91045</v>
      </c>
      <c r="H88" s="287"/>
      <c r="I88" s="288" t="s">
        <v>353</v>
      </c>
      <c r="J88" s="289"/>
      <c r="K88" s="228">
        <f>SUM(K57:K87)</f>
        <v>11505</v>
      </c>
      <c r="L88" s="229">
        <f>SUM(L57:L87)</f>
        <v>0</v>
      </c>
    </row>
    <row r="89" spans="1:19" ht="22.05" customHeight="1" x14ac:dyDescent="0.45">
      <c r="A89" s="222" t="s">
        <v>308</v>
      </c>
      <c r="B89" s="163" t="s">
        <v>346</v>
      </c>
      <c r="C89" s="156">
        <v>480</v>
      </c>
      <c r="D89" s="1"/>
      <c r="E89" s="110"/>
      <c r="F89" s="110"/>
      <c r="G89" s="110"/>
      <c r="H89" s="110"/>
      <c r="I89" s="110"/>
      <c r="J89" s="110"/>
      <c r="K89" s="110"/>
      <c r="L89" s="110"/>
      <c r="N89" s="230"/>
    </row>
    <row r="90" spans="1:19" ht="22.05" customHeight="1" thickBot="1" x14ac:dyDescent="0.5">
      <c r="A90" s="222" t="s">
        <v>312</v>
      </c>
      <c r="B90" s="163" t="s">
        <v>347</v>
      </c>
      <c r="C90" s="156">
        <v>490</v>
      </c>
      <c r="D90" s="3"/>
      <c r="E90" s="110"/>
      <c r="F90" s="231" t="s">
        <v>503</v>
      </c>
      <c r="G90" s="110"/>
      <c r="H90" s="110"/>
      <c r="I90" s="110"/>
      <c r="J90" s="231" t="s">
        <v>362</v>
      </c>
      <c r="K90" s="232"/>
      <c r="L90" s="232"/>
      <c r="M90" s="233"/>
      <c r="S90" s="214"/>
    </row>
    <row r="91" spans="1:19" ht="22.05" customHeight="1" x14ac:dyDescent="0.45">
      <c r="A91" s="221" t="s">
        <v>316</v>
      </c>
      <c r="B91" s="149" t="s">
        <v>348</v>
      </c>
      <c r="C91" s="159">
        <v>570</v>
      </c>
      <c r="D91" s="2"/>
      <c r="E91" s="110"/>
      <c r="F91" s="234" t="str">
        <f>CHOOSE(M1,"株式会社まるごとメディア新潟","株式会社バーツプロダクション")</f>
        <v>株式会社バーツプロダクション</v>
      </c>
      <c r="G91" s="110"/>
      <c r="H91" s="110"/>
      <c r="I91" s="110"/>
      <c r="J91" s="235" t="s">
        <v>220</v>
      </c>
      <c r="K91" s="236" t="s">
        <v>359</v>
      </c>
      <c r="L91" s="237" t="s">
        <v>360</v>
      </c>
      <c r="M91" s="238"/>
      <c r="N91" s="239"/>
      <c r="O91" s="282"/>
      <c r="P91" s="282"/>
      <c r="Q91" s="275"/>
      <c r="R91" s="275"/>
      <c r="S91" s="214"/>
    </row>
    <row r="92" spans="1:19" ht="22.05" customHeight="1" x14ac:dyDescent="0.15">
      <c r="A92" s="222" t="s">
        <v>320</v>
      </c>
      <c r="B92" s="163" t="s">
        <v>349</v>
      </c>
      <c r="C92" s="156">
        <v>610</v>
      </c>
      <c r="D92" s="3"/>
      <c r="E92" s="110"/>
      <c r="F92" s="240" t="str">
        <f>CHOOSE(M1,"〒940-2121","〒940-2121","　　　　　　　　　　　ポスティング部長岡営業所〒940-2121")</f>
        <v>〒940-2121</v>
      </c>
      <c r="G92" s="240"/>
      <c r="H92" s="240"/>
      <c r="I92" s="110"/>
      <c r="J92" s="241" t="s">
        <v>358</v>
      </c>
      <c r="K92" s="276" t="s">
        <v>361</v>
      </c>
      <c r="L92" s="277"/>
      <c r="O92" s="214"/>
      <c r="P92" s="242"/>
      <c r="Q92" s="218"/>
      <c r="R92" s="218"/>
      <c r="S92" s="214"/>
    </row>
    <row r="93" spans="1:19" ht="22.05" customHeight="1" x14ac:dyDescent="0.45">
      <c r="A93" s="222" t="s">
        <v>324</v>
      </c>
      <c r="B93" s="163" t="s">
        <v>350</v>
      </c>
      <c r="C93" s="156">
        <v>510</v>
      </c>
      <c r="D93" s="1"/>
      <c r="E93" s="243"/>
      <c r="F93" s="244" t="s">
        <v>500</v>
      </c>
      <c r="G93" s="224"/>
      <c r="H93" s="224"/>
      <c r="I93" s="110"/>
      <c r="J93" s="245" t="s">
        <v>367</v>
      </c>
      <c r="K93" s="246" t="s">
        <v>364</v>
      </c>
      <c r="L93" s="247" t="s">
        <v>363</v>
      </c>
      <c r="P93" s="242"/>
      <c r="Q93" s="218"/>
      <c r="R93" s="218"/>
      <c r="S93" s="230"/>
    </row>
    <row r="94" spans="1:19" ht="22.05" customHeight="1" thickBot="1" x14ac:dyDescent="0.5">
      <c r="A94" s="248" t="s">
        <v>325</v>
      </c>
      <c r="B94" s="169" t="s">
        <v>351</v>
      </c>
      <c r="C94" s="170">
        <v>650</v>
      </c>
      <c r="D94" s="14"/>
      <c r="E94" s="110"/>
      <c r="F94" s="283" t="str">
        <f>CHOOSE(M1,"TEL：0258-28-3210
FAX：0258-21-3232","TEL：0258-86-8773
FAX:0258-86-8783")</f>
        <v>TEL：0258-86-8773
FAX:0258-86-8783</v>
      </c>
      <c r="G94" s="283"/>
      <c r="H94" s="283"/>
      <c r="I94" s="110"/>
      <c r="J94" s="249" t="s">
        <v>368</v>
      </c>
      <c r="K94" s="250" t="s">
        <v>365</v>
      </c>
      <c r="L94" s="251" t="s">
        <v>366</v>
      </c>
      <c r="M94" s="252"/>
      <c r="P94" s="242"/>
      <c r="Q94" s="218"/>
      <c r="R94" s="218"/>
      <c r="S94" s="230"/>
    </row>
    <row r="95" spans="1:19" ht="22.05" customHeight="1" thickTop="1" thickBot="1" x14ac:dyDescent="0.2">
      <c r="A95" s="305" t="s">
        <v>354</v>
      </c>
      <c r="B95" s="306"/>
      <c r="C95" s="253">
        <f>SUM(C84:C94)</f>
        <v>4930</v>
      </c>
      <c r="D95" s="254">
        <f>SUM(D84:D94)</f>
        <v>0</v>
      </c>
      <c r="F95" s="304" t="str">
        <f>CHOOSE(M1,"MAIL： info@maru-goto.net","MAIL：virts.post@gmail.com")</f>
        <v>MAIL：virts.post@gmail.com</v>
      </c>
      <c r="G95" s="304"/>
      <c r="H95" s="304"/>
      <c r="I95" s="110"/>
      <c r="J95" s="255" t="s">
        <v>369</v>
      </c>
      <c r="K95" s="180"/>
      <c r="L95" s="180"/>
    </row>
    <row r="96" spans="1:19" ht="22.05" customHeight="1" x14ac:dyDescent="0.45">
      <c r="A96" s="110"/>
      <c r="B96" s="110"/>
      <c r="C96" s="110"/>
      <c r="D96" s="110"/>
      <c r="E96" s="110"/>
      <c r="F96" s="110"/>
      <c r="G96" s="110"/>
      <c r="H96" s="110"/>
      <c r="I96" s="110"/>
      <c r="J96" s="299" t="s">
        <v>517</v>
      </c>
      <c r="K96" s="299"/>
      <c r="L96" s="299"/>
    </row>
    <row r="97" s="112" customFormat="1" ht="22.05" customHeight="1" x14ac:dyDescent="0.45"/>
    <row r="98" s="112" customFormat="1" ht="22.05" customHeight="1" x14ac:dyDescent="0.45"/>
    <row r="99" s="112" customFormat="1" ht="22.05" customHeight="1" x14ac:dyDescent="0.45"/>
    <row r="100" s="112" customFormat="1" ht="22.05" customHeight="1" x14ac:dyDescent="0.45"/>
    <row r="101" s="112" customFormat="1" ht="22.05" customHeight="1" x14ac:dyDescent="0.45"/>
    <row r="102" s="112" customFormat="1" ht="22.05" customHeight="1" x14ac:dyDescent="0.45"/>
    <row r="103" s="112" customFormat="1" ht="22.05" customHeight="1" x14ac:dyDescent="0.45"/>
    <row r="104" s="112" customFormat="1" ht="22.05" customHeight="1" x14ac:dyDescent="0.45"/>
    <row r="105" s="112" customFormat="1" ht="22.05" customHeight="1" x14ac:dyDescent="0.45"/>
  </sheetData>
  <sheetProtection algorithmName="SHA-512" hashValue="vV2C6efp0u49erISo16QRtz+M3xWva7qSucWopVt6BdS62jPwKJMTtBXn2RuFbnK8YIMSps9H/gKpL+DUek1Yw==" saltValue="f1WnY31uKa1nQFprFXFJNg==" spinCount="100000" sheet="1" objects="1" scenarios="1"/>
  <mergeCells count="29">
    <mergeCell ref="I1:L1"/>
    <mergeCell ref="G51:H51"/>
    <mergeCell ref="G4:H5"/>
    <mergeCell ref="F87:G87"/>
    <mergeCell ref="E80:F80"/>
    <mergeCell ref="G3:H3"/>
    <mergeCell ref="J3:L3"/>
    <mergeCell ref="I46:J46"/>
    <mergeCell ref="J51:L51"/>
    <mergeCell ref="I49:L49"/>
    <mergeCell ref="E4:F5"/>
    <mergeCell ref="E51:F51"/>
    <mergeCell ref="A3:D3"/>
    <mergeCell ref="A4:D5"/>
    <mergeCell ref="E3:F3"/>
    <mergeCell ref="J96:L96"/>
    <mergeCell ref="G52:H53"/>
    <mergeCell ref="F95:H95"/>
    <mergeCell ref="A51:D51"/>
    <mergeCell ref="A95:B95"/>
    <mergeCell ref="A52:D53"/>
    <mergeCell ref="Q91:R91"/>
    <mergeCell ref="K92:L92"/>
    <mergeCell ref="E52:F53"/>
    <mergeCell ref="O91:P91"/>
    <mergeCell ref="F94:H94"/>
    <mergeCell ref="E88:F88"/>
    <mergeCell ref="G88:H88"/>
    <mergeCell ref="I88:J88"/>
  </mergeCells>
  <phoneticPr fontId="2"/>
  <conditionalFormatting sqref="B9:C47">
    <cfRule type="expression" dxfId="26" priority="23">
      <formula>IF($D9="",FALSE,$C9&lt;&gt;$D9)</formula>
    </cfRule>
  </conditionalFormatting>
  <conditionalFormatting sqref="B57:C80">
    <cfRule type="expression" dxfId="25" priority="18">
      <formula>IF($D57="",FALSE,$C57&lt;&gt;$D57)</formula>
    </cfRule>
  </conditionalFormatting>
  <conditionalFormatting sqref="B84:C94">
    <cfRule type="expression" dxfId="24" priority="12">
      <formula>IF($D84="",FALSE,$C84&lt;&gt;$D84)</formula>
    </cfRule>
  </conditionalFormatting>
  <conditionalFormatting sqref="B9:D47">
    <cfRule type="expression" dxfId="23" priority="31">
      <formula>$C9=$D9</formula>
    </cfRule>
  </conditionalFormatting>
  <conditionalFormatting sqref="B57:D80">
    <cfRule type="expression" dxfId="22" priority="28">
      <formula>$C57=$D57</formula>
    </cfRule>
  </conditionalFormatting>
  <conditionalFormatting sqref="B84:D94">
    <cfRule type="expression" dxfId="21" priority="25">
      <formula>$C84=$D84</formula>
    </cfRule>
  </conditionalFormatting>
  <conditionalFormatting sqref="D9:D47">
    <cfRule type="expression" dxfId="20" priority="24">
      <formula>IF($D9="",FALSE,$C9&lt;&gt;$D9)</formula>
    </cfRule>
  </conditionalFormatting>
  <conditionalFormatting sqref="D57:D80">
    <cfRule type="expression" dxfId="19" priority="17">
      <formula>IF($D57="",FALSE,$C57&lt;&gt;$D57)</formula>
    </cfRule>
  </conditionalFormatting>
  <conditionalFormatting sqref="D84:D94">
    <cfRule type="expression" dxfId="18" priority="11">
      <formula>IF($D84="",FALSE,$C84&lt;&gt;$D84)</formula>
    </cfRule>
  </conditionalFormatting>
  <conditionalFormatting sqref="F9:G47">
    <cfRule type="expression" dxfId="17" priority="5">
      <formula>IF($H9="",FALSE,$G9&lt;&gt;$H9)</formula>
    </cfRule>
  </conditionalFormatting>
  <conditionalFormatting sqref="F57:G79">
    <cfRule type="expression" dxfId="16" priority="16">
      <formula>IF($H57="",FALSE,$G57&lt;&gt;$H57)</formula>
    </cfRule>
  </conditionalFormatting>
  <conditionalFormatting sqref="F9:H47">
    <cfRule type="expression" dxfId="15" priority="7">
      <formula>$G9=$H9</formula>
    </cfRule>
  </conditionalFormatting>
  <conditionalFormatting sqref="F57:H79">
    <cfRule type="expression" dxfId="14" priority="27">
      <formula>$G57=$H57</formula>
    </cfRule>
  </conditionalFormatting>
  <conditionalFormatting sqref="H9:H47">
    <cfRule type="expression" dxfId="13" priority="6">
      <formula>IF($H9="",FALSE,$G9&lt;&gt;$H9)</formula>
    </cfRule>
  </conditionalFormatting>
  <conditionalFormatting sqref="H57:H79">
    <cfRule type="expression" dxfId="12" priority="15">
      <formula>IF($H57="",FALSE,$G57&lt;&gt;$H57)</formula>
    </cfRule>
  </conditionalFormatting>
  <conditionalFormatting sqref="J9:K45 J57:K87">
    <cfRule type="expression" dxfId="11" priority="1">
      <formula>IF($L9="",FALSE,$K9&lt;&gt;$L9)</formula>
    </cfRule>
  </conditionalFormatting>
  <conditionalFormatting sqref="J9:L45 J57:L87">
    <cfRule type="expression" dxfId="10" priority="3">
      <formula>$K9=$L9</formula>
    </cfRule>
  </conditionalFormatting>
  <conditionalFormatting sqref="L9:L45 L57:L87">
    <cfRule type="expression" dxfId="9" priority="19">
      <formula>IF($L9="",FALSE,$K9&lt;&gt;$L9)</formula>
    </cfRule>
  </conditionalFormatting>
  <dataValidations count="1">
    <dataValidation type="list" allowBlank="1" showErrorMessage="1" promptTitle="申込号をリストから選択してください" sqref="E4:F5" xr:uid="{2D4FCE85-01D7-43A2-BA5F-640D962E6826}">
      <formula1>"　　　　　月　　　　日号,3月15日号    　  (3/7～3/13),3月29日号　　    (3/21～3/27),4月12日号      　(4/4～4/10),4月26日号 　   　(4/18～4/24),5月17日号　   　 (5/9～5/15),5月31日号　　  　(5/23～5/29)"</formula1>
    </dataValidation>
  </dataValidations>
  <pageMargins left="0.7" right="0.7" top="0.75" bottom="0.75" header="0.3" footer="0.3"/>
  <pageSetup paperSize="9" scale="67" fitToHeight="2" orientation="portrait" r:id="rId1"/>
  <ignoredErrors>
    <ignoredError sqref="I64 I69 E67" twoDigitTextYear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Option Button 6">
              <controlPr locked="0" defaultSize="0" autoFill="0" autoLine="0" autoPict="0">
                <anchor moveWithCells="1">
                  <from>
                    <xdr:col>9</xdr:col>
                    <xdr:colOff>38100</xdr:colOff>
                    <xdr:row>0</xdr:row>
                    <xdr:rowOff>312420</xdr:rowOff>
                  </from>
                  <to>
                    <xdr:col>10</xdr:col>
                    <xdr:colOff>342900</xdr:colOff>
                    <xdr:row>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Option Button 7">
              <controlPr locked="0" defaultSize="0" autoFill="0" autoLine="0" autoPict="0">
                <anchor moveWithCells="1">
                  <from>
                    <xdr:col>10</xdr:col>
                    <xdr:colOff>30480</xdr:colOff>
                    <xdr:row>0</xdr:row>
                    <xdr:rowOff>312420</xdr:rowOff>
                  </from>
                  <to>
                    <xdr:col>12</xdr:col>
                    <xdr:colOff>373380</xdr:colOff>
                    <xdr:row>2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5EC34-C285-43B2-9DEF-1CCE7E8DE8D7}">
  <sheetPr>
    <pageSetUpPr fitToPage="1"/>
  </sheetPr>
  <dimension ref="A1:M48"/>
  <sheetViews>
    <sheetView view="pageBreakPreview" zoomScaleNormal="100" zoomScaleSheetLayoutView="100" workbookViewId="0">
      <selection activeCell="A4" sqref="A4:D5"/>
    </sheetView>
  </sheetViews>
  <sheetFormatPr defaultRowHeight="12.6" x14ac:dyDescent="0.45"/>
  <cols>
    <col min="1" max="1" width="8.69921875" style="112" customWidth="1"/>
    <col min="2" max="2" width="15.69921875" style="112" customWidth="1"/>
    <col min="3" max="4" width="7.69921875" style="112" customWidth="1"/>
    <col min="5" max="5" width="8.69921875" style="112" customWidth="1"/>
    <col min="6" max="6" width="15.69921875" style="112" customWidth="1"/>
    <col min="7" max="8" width="7.69921875" style="112" customWidth="1"/>
    <col min="9" max="9" width="8.69921875" style="112" customWidth="1"/>
    <col min="10" max="10" width="15.69921875" style="112" customWidth="1"/>
    <col min="11" max="12" width="7.69921875" style="112" customWidth="1"/>
    <col min="13" max="16384" width="8.796875" style="112"/>
  </cols>
  <sheetData>
    <row r="1" spans="1:13" ht="27" customHeight="1" thickBot="1" x14ac:dyDescent="0.5">
      <c r="A1" s="341" t="s">
        <v>465</v>
      </c>
      <c r="B1" s="341"/>
      <c r="C1" s="341"/>
      <c r="D1" s="110"/>
      <c r="E1" s="110"/>
      <c r="F1" s="110"/>
      <c r="G1" s="110"/>
      <c r="H1" s="256"/>
      <c r="I1" s="313" t="s">
        <v>568</v>
      </c>
      <c r="J1" s="313"/>
      <c r="K1" s="313"/>
      <c r="L1" s="313"/>
      <c r="M1" s="273">
        <v>2</v>
      </c>
    </row>
    <row r="2" spans="1:13" ht="25.05" customHeight="1" thickTop="1" thickBot="1" x14ac:dyDescent="0.5">
      <c r="A2" s="342"/>
      <c r="B2" s="342"/>
      <c r="C2" s="342"/>
      <c r="D2" s="184" t="s">
        <v>387</v>
      </c>
      <c r="E2" s="257"/>
      <c r="F2" s="113"/>
      <c r="G2" s="118"/>
      <c r="H2" s="119"/>
      <c r="I2" s="120" t="s">
        <v>516</v>
      </c>
      <c r="J2" s="107"/>
      <c r="K2" s="107"/>
      <c r="L2" s="108"/>
    </row>
    <row r="3" spans="1:13" ht="18" customHeight="1" thickTop="1" x14ac:dyDescent="0.45">
      <c r="A3" s="290" t="s">
        <v>495</v>
      </c>
      <c r="B3" s="291"/>
      <c r="C3" s="291"/>
      <c r="D3" s="292"/>
      <c r="E3" s="314" t="s">
        <v>502</v>
      </c>
      <c r="F3" s="292"/>
      <c r="G3" s="322" t="s">
        <v>1</v>
      </c>
      <c r="H3" s="323"/>
      <c r="I3" s="121" t="s">
        <v>2</v>
      </c>
      <c r="J3" s="324"/>
      <c r="K3" s="325"/>
      <c r="L3" s="326"/>
    </row>
    <row r="4" spans="1:13" ht="18" customHeight="1" x14ac:dyDescent="0.45">
      <c r="A4" s="293"/>
      <c r="B4" s="294"/>
      <c r="C4" s="294"/>
      <c r="D4" s="295"/>
      <c r="E4" s="349" t="s">
        <v>569</v>
      </c>
      <c r="F4" s="334"/>
      <c r="G4" s="315">
        <f>H30+L25</f>
        <v>0</v>
      </c>
      <c r="H4" s="316"/>
      <c r="I4" s="124" t="s">
        <v>490</v>
      </c>
      <c r="J4" s="34"/>
      <c r="K4" s="125" t="s">
        <v>489</v>
      </c>
      <c r="L4" s="31"/>
    </row>
    <row r="5" spans="1:13" ht="18" customHeight="1" thickBot="1" x14ac:dyDescent="0.5">
      <c r="A5" s="296"/>
      <c r="B5" s="297"/>
      <c r="C5" s="297"/>
      <c r="D5" s="298"/>
      <c r="E5" s="350"/>
      <c r="F5" s="336"/>
      <c r="G5" s="317"/>
      <c r="H5" s="318"/>
      <c r="I5" s="190" t="s">
        <v>220</v>
      </c>
      <c r="J5" s="35"/>
      <c r="K5" s="192" t="s">
        <v>218</v>
      </c>
      <c r="L5" s="36"/>
    </row>
    <row r="6" spans="1:13" ht="18" customHeight="1" thickTop="1" thickBot="1" x14ac:dyDescent="0.5">
      <c r="A6" s="258" t="s">
        <v>463</v>
      </c>
      <c r="B6" s="256"/>
      <c r="C6" s="256"/>
      <c r="D6" s="130"/>
      <c r="E6" s="130"/>
      <c r="F6" s="259"/>
      <c r="G6" s="130"/>
      <c r="H6" s="131"/>
      <c r="I6" s="195" t="s">
        <v>221</v>
      </c>
      <c r="J6" s="32"/>
      <c r="K6" s="133" t="s">
        <v>491</v>
      </c>
      <c r="L6" s="37"/>
    </row>
    <row r="7" spans="1:13" ht="22.05" customHeight="1" thickTop="1" thickBot="1" x14ac:dyDescent="0.5">
      <c r="A7" s="134" t="s">
        <v>3</v>
      </c>
      <c r="B7" s="135"/>
      <c r="C7" s="136"/>
      <c r="D7" s="137"/>
      <c r="E7" s="138"/>
      <c r="F7" s="260"/>
      <c r="G7" s="139"/>
      <c r="H7" s="135"/>
      <c r="I7" s="134" t="s">
        <v>497</v>
      </c>
      <c r="J7" s="141"/>
      <c r="K7" s="136"/>
    </row>
    <row r="8" spans="1:13" s="147" customFormat="1" ht="22.05" customHeight="1" x14ac:dyDescent="0.45">
      <c r="A8" s="142" t="s">
        <v>216</v>
      </c>
      <c r="B8" s="143" t="s">
        <v>4</v>
      </c>
      <c r="C8" s="144" t="s">
        <v>5</v>
      </c>
      <c r="D8" s="145" t="s">
        <v>1</v>
      </c>
      <c r="E8" s="143" t="s">
        <v>216</v>
      </c>
      <c r="F8" s="143" t="s">
        <v>4</v>
      </c>
      <c r="G8" s="144" t="s">
        <v>5</v>
      </c>
      <c r="H8" s="146" t="s">
        <v>1</v>
      </c>
      <c r="I8" s="143" t="s">
        <v>216</v>
      </c>
      <c r="J8" s="143" t="s">
        <v>4</v>
      </c>
      <c r="K8" s="144" t="s">
        <v>5</v>
      </c>
      <c r="L8" s="146" t="s">
        <v>1</v>
      </c>
    </row>
    <row r="9" spans="1:13" ht="22.05" customHeight="1" x14ac:dyDescent="0.45">
      <c r="A9" s="148" t="s">
        <v>301</v>
      </c>
      <c r="B9" s="149" t="s">
        <v>398</v>
      </c>
      <c r="C9" s="150">
        <v>350</v>
      </c>
      <c r="D9" s="7"/>
      <c r="E9" s="160" t="s">
        <v>91</v>
      </c>
      <c r="F9" s="149" t="s">
        <v>441</v>
      </c>
      <c r="G9" s="159">
        <v>430</v>
      </c>
      <c r="H9" s="1"/>
      <c r="I9" s="204" t="s">
        <v>499</v>
      </c>
      <c r="J9" s="149" t="s">
        <v>459</v>
      </c>
      <c r="K9" s="159">
        <v>440</v>
      </c>
      <c r="L9" s="1"/>
    </row>
    <row r="10" spans="1:13" ht="22.05" customHeight="1" x14ac:dyDescent="0.45">
      <c r="A10" s="151" t="s">
        <v>14</v>
      </c>
      <c r="B10" s="155" t="s">
        <v>399</v>
      </c>
      <c r="C10" s="156">
        <v>270</v>
      </c>
      <c r="D10" s="4"/>
      <c r="E10" s="162" t="s">
        <v>99</v>
      </c>
      <c r="F10" s="163" t="s">
        <v>442</v>
      </c>
      <c r="G10" s="156">
        <v>635</v>
      </c>
      <c r="H10" s="1"/>
      <c r="I10" s="199" t="s">
        <v>224</v>
      </c>
      <c r="J10" s="163" t="s">
        <v>460</v>
      </c>
      <c r="K10" s="156">
        <v>310</v>
      </c>
      <c r="L10" s="1"/>
    </row>
    <row r="11" spans="1:13" ht="22.05" customHeight="1" x14ac:dyDescent="0.45">
      <c r="A11" s="151" t="s">
        <v>306</v>
      </c>
      <c r="B11" s="155" t="s">
        <v>400</v>
      </c>
      <c r="C11" s="156">
        <v>815</v>
      </c>
      <c r="D11" s="4"/>
      <c r="E11" s="162" t="s">
        <v>107</v>
      </c>
      <c r="F11" s="163" t="s">
        <v>443</v>
      </c>
      <c r="G11" s="156">
        <v>300</v>
      </c>
      <c r="H11" s="1"/>
      <c r="I11" s="199" t="s">
        <v>226</v>
      </c>
      <c r="J11" s="163" t="s">
        <v>227</v>
      </c>
      <c r="K11" s="156">
        <v>815</v>
      </c>
      <c r="L11" s="1"/>
    </row>
    <row r="12" spans="1:13" ht="22.05" customHeight="1" x14ac:dyDescent="0.45">
      <c r="A12" s="151" t="s">
        <v>308</v>
      </c>
      <c r="B12" s="155" t="s">
        <v>401</v>
      </c>
      <c r="C12" s="156">
        <v>720</v>
      </c>
      <c r="D12" s="4"/>
      <c r="E12" s="162" t="s">
        <v>114</v>
      </c>
      <c r="F12" s="163" t="s">
        <v>444</v>
      </c>
      <c r="G12" s="156">
        <v>250</v>
      </c>
      <c r="H12" s="1"/>
      <c r="I12" s="199" t="s">
        <v>228</v>
      </c>
      <c r="J12" s="163" t="s">
        <v>229</v>
      </c>
      <c r="K12" s="156">
        <v>555</v>
      </c>
      <c r="L12" s="1"/>
    </row>
    <row r="13" spans="1:13" ht="22.05" customHeight="1" x14ac:dyDescent="0.45">
      <c r="A13" s="151" t="s">
        <v>312</v>
      </c>
      <c r="B13" s="155" t="s">
        <v>402</v>
      </c>
      <c r="C13" s="156">
        <v>280</v>
      </c>
      <c r="D13" s="4"/>
      <c r="E13" s="162" t="s">
        <v>122</v>
      </c>
      <c r="F13" s="163" t="s">
        <v>445</v>
      </c>
      <c r="G13" s="156">
        <v>390</v>
      </c>
      <c r="H13" s="1"/>
      <c r="I13" s="199" t="s">
        <v>230</v>
      </c>
      <c r="J13" s="163" t="s">
        <v>231</v>
      </c>
      <c r="K13" s="156">
        <v>440</v>
      </c>
      <c r="L13" s="1"/>
    </row>
    <row r="14" spans="1:13" ht="22.05" customHeight="1" x14ac:dyDescent="0.45">
      <c r="A14" s="151" t="s">
        <v>313</v>
      </c>
      <c r="B14" s="155" t="s">
        <v>403</v>
      </c>
      <c r="C14" s="156">
        <v>310</v>
      </c>
      <c r="D14" s="4"/>
      <c r="E14" s="162" t="s">
        <v>130</v>
      </c>
      <c r="F14" s="163" t="s">
        <v>446</v>
      </c>
      <c r="G14" s="156">
        <v>150</v>
      </c>
      <c r="H14" s="1"/>
      <c r="I14" s="199" t="s">
        <v>232</v>
      </c>
      <c r="J14" s="163" t="s">
        <v>233</v>
      </c>
      <c r="K14" s="156">
        <v>510</v>
      </c>
      <c r="L14" s="1"/>
    </row>
    <row r="15" spans="1:13" ht="22.05" customHeight="1" x14ac:dyDescent="0.45">
      <c r="A15" s="151" t="s">
        <v>314</v>
      </c>
      <c r="B15" s="155" t="s">
        <v>404</v>
      </c>
      <c r="C15" s="156">
        <v>400</v>
      </c>
      <c r="D15" s="4"/>
      <c r="E15" s="162" t="s">
        <v>137</v>
      </c>
      <c r="F15" s="163" t="s">
        <v>447</v>
      </c>
      <c r="G15" s="156">
        <v>210</v>
      </c>
      <c r="H15" s="11"/>
      <c r="I15" s="199" t="s">
        <v>239</v>
      </c>
      <c r="J15" s="163" t="s">
        <v>240</v>
      </c>
      <c r="K15" s="156">
        <v>665</v>
      </c>
      <c r="L15" s="1"/>
    </row>
    <row r="16" spans="1:13" ht="22.05" customHeight="1" x14ac:dyDescent="0.45">
      <c r="A16" s="151" t="s">
        <v>316</v>
      </c>
      <c r="B16" s="155" t="s">
        <v>405</v>
      </c>
      <c r="C16" s="156">
        <v>575</v>
      </c>
      <c r="D16" s="4"/>
      <c r="E16" s="162" t="s">
        <v>435</v>
      </c>
      <c r="F16" s="163" t="s">
        <v>448</v>
      </c>
      <c r="G16" s="156">
        <v>295</v>
      </c>
      <c r="H16" s="11"/>
      <c r="I16" s="199" t="s">
        <v>241</v>
      </c>
      <c r="J16" s="163" t="s">
        <v>242</v>
      </c>
      <c r="K16" s="156">
        <v>590</v>
      </c>
      <c r="L16" s="1"/>
    </row>
    <row r="17" spans="1:12" ht="22.05" customHeight="1" x14ac:dyDescent="0.45">
      <c r="A17" s="151" t="s">
        <v>320</v>
      </c>
      <c r="B17" s="155" t="s">
        <v>406</v>
      </c>
      <c r="C17" s="156">
        <v>600</v>
      </c>
      <c r="D17" s="4"/>
      <c r="E17" s="162" t="s">
        <v>436</v>
      </c>
      <c r="F17" s="163" t="s">
        <v>449</v>
      </c>
      <c r="G17" s="156">
        <v>510</v>
      </c>
      <c r="H17" s="11"/>
      <c r="I17" s="199" t="s">
        <v>243</v>
      </c>
      <c r="J17" s="163" t="s">
        <v>244</v>
      </c>
      <c r="K17" s="156">
        <v>640</v>
      </c>
      <c r="L17" s="1"/>
    </row>
    <row r="18" spans="1:12" ht="22.05" customHeight="1" x14ac:dyDescent="0.45">
      <c r="A18" s="151" t="s">
        <v>325</v>
      </c>
      <c r="B18" s="155" t="s">
        <v>407</v>
      </c>
      <c r="C18" s="156">
        <v>175</v>
      </c>
      <c r="D18" s="4"/>
      <c r="E18" s="162" t="s">
        <v>437</v>
      </c>
      <c r="F18" s="163" t="s">
        <v>450</v>
      </c>
      <c r="G18" s="156">
        <v>390</v>
      </c>
      <c r="H18" s="11"/>
      <c r="I18" s="199" t="s">
        <v>245</v>
      </c>
      <c r="J18" s="163" t="s">
        <v>246</v>
      </c>
      <c r="K18" s="156">
        <v>600</v>
      </c>
      <c r="L18" s="1"/>
    </row>
    <row r="19" spans="1:12" ht="22.05" customHeight="1" x14ac:dyDescent="0.45">
      <c r="A19" s="151" t="s">
        <v>81</v>
      </c>
      <c r="B19" s="155" t="s">
        <v>408</v>
      </c>
      <c r="C19" s="156">
        <v>280</v>
      </c>
      <c r="D19" s="4"/>
      <c r="E19" s="162" t="s">
        <v>164</v>
      </c>
      <c r="F19" s="163" t="s">
        <v>451</v>
      </c>
      <c r="G19" s="156">
        <v>480</v>
      </c>
      <c r="H19" s="21"/>
      <c r="I19" s="199" t="s">
        <v>247</v>
      </c>
      <c r="J19" s="163" t="s">
        <v>248</v>
      </c>
      <c r="K19" s="156">
        <v>650</v>
      </c>
      <c r="L19" s="1"/>
    </row>
    <row r="20" spans="1:12" ht="22.05" customHeight="1" x14ac:dyDescent="0.45">
      <c r="A20" s="151" t="s">
        <v>89</v>
      </c>
      <c r="B20" s="155" t="s">
        <v>409</v>
      </c>
      <c r="C20" s="156">
        <v>280</v>
      </c>
      <c r="D20" s="4"/>
      <c r="E20" s="157" t="s">
        <v>438</v>
      </c>
      <c r="F20" s="163" t="s">
        <v>486</v>
      </c>
      <c r="G20" s="156">
        <v>590</v>
      </c>
      <c r="H20" s="11"/>
      <c r="I20" s="199" t="s">
        <v>249</v>
      </c>
      <c r="J20" s="163" t="s">
        <v>250</v>
      </c>
      <c r="K20" s="156">
        <v>705</v>
      </c>
      <c r="L20" s="1"/>
    </row>
    <row r="21" spans="1:12" ht="22.05" customHeight="1" x14ac:dyDescent="0.45">
      <c r="A21" s="151" t="s">
        <v>327</v>
      </c>
      <c r="B21" s="155" t="s">
        <v>410</v>
      </c>
      <c r="C21" s="156">
        <v>360</v>
      </c>
      <c r="D21" s="4"/>
      <c r="E21" s="160" t="s">
        <v>439</v>
      </c>
      <c r="F21" s="149" t="s">
        <v>584</v>
      </c>
      <c r="G21" s="159">
        <v>665</v>
      </c>
      <c r="H21" s="16"/>
      <c r="I21" s="201" t="s">
        <v>251</v>
      </c>
      <c r="J21" s="163" t="s">
        <v>252</v>
      </c>
      <c r="K21" s="156">
        <v>690</v>
      </c>
      <c r="L21" s="1"/>
    </row>
    <row r="22" spans="1:12" ht="22.05" customHeight="1" x14ac:dyDescent="0.45">
      <c r="A22" s="151" t="s">
        <v>329</v>
      </c>
      <c r="B22" s="155" t="s">
        <v>411</v>
      </c>
      <c r="C22" s="156">
        <v>310</v>
      </c>
      <c r="D22" s="4"/>
      <c r="E22" s="162" t="s">
        <v>440</v>
      </c>
      <c r="F22" s="163" t="s">
        <v>585</v>
      </c>
      <c r="G22" s="156">
        <v>605</v>
      </c>
      <c r="H22" s="11"/>
      <c r="I22" s="204" t="s">
        <v>265</v>
      </c>
      <c r="J22" s="149" t="s">
        <v>461</v>
      </c>
      <c r="K22" s="159">
        <v>650</v>
      </c>
      <c r="L22" s="2"/>
    </row>
    <row r="23" spans="1:12" ht="22.05" customHeight="1" x14ac:dyDescent="0.45">
      <c r="A23" s="151" t="s">
        <v>113</v>
      </c>
      <c r="B23" s="155" t="s">
        <v>582</v>
      </c>
      <c r="C23" s="156">
        <v>300</v>
      </c>
      <c r="D23" s="4"/>
      <c r="E23" s="162" t="s">
        <v>26</v>
      </c>
      <c r="F23" s="161" t="s">
        <v>452</v>
      </c>
      <c r="G23" s="156">
        <v>370</v>
      </c>
      <c r="H23" s="11"/>
      <c r="I23" s="199" t="s">
        <v>267</v>
      </c>
      <c r="J23" s="163" t="s">
        <v>268</v>
      </c>
      <c r="K23" s="156">
        <v>590</v>
      </c>
      <c r="L23" s="1"/>
    </row>
    <row r="24" spans="1:12" ht="22.05" customHeight="1" thickBot="1" x14ac:dyDescent="0.5">
      <c r="A24" s="151" t="s">
        <v>333</v>
      </c>
      <c r="B24" s="155" t="s">
        <v>412</v>
      </c>
      <c r="C24" s="156">
        <v>300</v>
      </c>
      <c r="D24" s="4"/>
      <c r="E24" s="162" t="s">
        <v>34</v>
      </c>
      <c r="F24" s="161" t="s">
        <v>453</v>
      </c>
      <c r="G24" s="156">
        <v>385</v>
      </c>
      <c r="H24" s="1"/>
      <c r="I24" s="261" t="s">
        <v>269</v>
      </c>
      <c r="J24" s="169" t="s">
        <v>270</v>
      </c>
      <c r="K24" s="170">
        <v>590</v>
      </c>
      <c r="L24" s="14"/>
    </row>
    <row r="25" spans="1:12" ht="22.05" customHeight="1" thickTop="1" thickBot="1" x14ac:dyDescent="0.5">
      <c r="A25" s="151" t="s">
        <v>388</v>
      </c>
      <c r="B25" s="155" t="s">
        <v>413</v>
      </c>
      <c r="C25" s="156">
        <v>185</v>
      </c>
      <c r="D25" s="4"/>
      <c r="E25" s="162" t="s">
        <v>41</v>
      </c>
      <c r="F25" s="163" t="s">
        <v>454</v>
      </c>
      <c r="G25" s="156">
        <v>300</v>
      </c>
      <c r="H25" s="1"/>
      <c r="I25" s="345" t="s">
        <v>352</v>
      </c>
      <c r="J25" s="346"/>
      <c r="K25" s="171">
        <f>SUM(K9:K24)</f>
        <v>9440</v>
      </c>
      <c r="L25" s="172">
        <f>SUM(L9:L24)</f>
        <v>0</v>
      </c>
    </row>
    <row r="26" spans="1:12" ht="22.05" customHeight="1" x14ac:dyDescent="0.45">
      <c r="A26" s="151" t="s">
        <v>335</v>
      </c>
      <c r="B26" s="155" t="s">
        <v>414</v>
      </c>
      <c r="C26" s="156">
        <v>485</v>
      </c>
      <c r="D26" s="4"/>
      <c r="E26" s="162" t="s">
        <v>48</v>
      </c>
      <c r="F26" s="161" t="s">
        <v>455</v>
      </c>
      <c r="G26" s="156">
        <v>305</v>
      </c>
      <c r="H26" s="1"/>
      <c r="I26" s="262"/>
      <c r="J26" s="263"/>
      <c r="K26" s="17"/>
      <c r="L26" s="18"/>
    </row>
    <row r="27" spans="1:12" ht="22.05" customHeight="1" x14ac:dyDescent="0.45">
      <c r="A27" s="151" t="s">
        <v>339</v>
      </c>
      <c r="B27" s="155" t="s">
        <v>415</v>
      </c>
      <c r="C27" s="156">
        <v>475</v>
      </c>
      <c r="D27" s="4"/>
      <c r="E27" s="162" t="s">
        <v>56</v>
      </c>
      <c r="F27" s="163" t="s">
        <v>456</v>
      </c>
      <c r="G27" s="156">
        <v>785</v>
      </c>
      <c r="H27" s="1"/>
      <c r="I27" s="217"/>
      <c r="J27" s="110"/>
      <c r="K27" s="217"/>
      <c r="L27" s="217"/>
    </row>
    <row r="28" spans="1:12" ht="22.05" customHeight="1" x14ac:dyDescent="0.45">
      <c r="A28" s="151" t="s">
        <v>389</v>
      </c>
      <c r="B28" s="155" t="s">
        <v>416</v>
      </c>
      <c r="C28" s="156">
        <v>265</v>
      </c>
      <c r="D28" s="4"/>
      <c r="E28" s="162" t="s">
        <v>124</v>
      </c>
      <c r="F28" s="161" t="s">
        <v>457</v>
      </c>
      <c r="G28" s="156">
        <v>530</v>
      </c>
      <c r="H28" s="1"/>
      <c r="I28" s="217"/>
      <c r="J28" s="110"/>
      <c r="K28" s="217"/>
      <c r="L28" s="217"/>
    </row>
    <row r="29" spans="1:12" ht="22.05" customHeight="1" thickBot="1" x14ac:dyDescent="0.5">
      <c r="A29" s="151" t="s">
        <v>390</v>
      </c>
      <c r="B29" s="155" t="s">
        <v>417</v>
      </c>
      <c r="C29" s="156">
        <v>255</v>
      </c>
      <c r="D29" s="4"/>
      <c r="E29" s="168" t="s">
        <v>139</v>
      </c>
      <c r="F29" s="169" t="s">
        <v>458</v>
      </c>
      <c r="G29" s="170">
        <v>935</v>
      </c>
      <c r="H29" s="14"/>
      <c r="I29" s="264"/>
      <c r="J29" s="110"/>
      <c r="K29" s="265"/>
      <c r="L29" s="265"/>
    </row>
    <row r="30" spans="1:12" ht="22.05" customHeight="1" thickTop="1" thickBot="1" x14ac:dyDescent="0.5">
      <c r="A30" s="151" t="s">
        <v>391</v>
      </c>
      <c r="B30" s="155" t="s">
        <v>418</v>
      </c>
      <c r="C30" s="156">
        <v>465</v>
      </c>
      <c r="D30" s="4"/>
      <c r="E30" s="347" t="s">
        <v>161</v>
      </c>
      <c r="F30" s="348"/>
      <c r="G30" s="171">
        <f>SUM(C9:C47)+SUM(G9:G29)</f>
        <v>24930</v>
      </c>
      <c r="H30" s="172">
        <f>SUM(D9:D47)+SUM(H9:H29)</f>
        <v>0</v>
      </c>
      <c r="I30" s="217"/>
      <c r="J30" s="110"/>
      <c r="K30" s="180"/>
      <c r="L30" s="180"/>
    </row>
    <row r="31" spans="1:12" ht="22.05" customHeight="1" thickBot="1" x14ac:dyDescent="0.5">
      <c r="A31" s="151" t="s">
        <v>392</v>
      </c>
      <c r="B31" s="155" t="s">
        <v>419</v>
      </c>
      <c r="C31" s="156">
        <v>525</v>
      </c>
      <c r="D31" s="1"/>
      <c r="E31" s="263"/>
      <c r="F31" s="263"/>
      <c r="G31" s="17"/>
      <c r="H31" s="17"/>
      <c r="I31" s="217"/>
      <c r="J31" s="110"/>
      <c r="K31" s="180"/>
      <c r="L31" s="180"/>
    </row>
    <row r="32" spans="1:12" ht="22.05" customHeight="1" thickBot="1" x14ac:dyDescent="0.5">
      <c r="A32" s="151" t="s">
        <v>173</v>
      </c>
      <c r="B32" s="155" t="s">
        <v>420</v>
      </c>
      <c r="C32" s="156">
        <v>335</v>
      </c>
      <c r="D32" s="1"/>
      <c r="E32" s="110"/>
      <c r="F32" s="110"/>
      <c r="G32" s="110"/>
      <c r="H32" s="110"/>
      <c r="I32" s="284" t="s">
        <v>464</v>
      </c>
      <c r="J32" s="285"/>
      <c r="K32" s="343">
        <f>G30+K25</f>
        <v>34370</v>
      </c>
      <c r="L32" s="344"/>
    </row>
    <row r="33" spans="1:12" ht="22.05" customHeight="1" x14ac:dyDescent="0.45">
      <c r="A33" s="151" t="s">
        <v>179</v>
      </c>
      <c r="B33" s="155" t="s">
        <v>421</v>
      </c>
      <c r="C33" s="156">
        <v>390</v>
      </c>
      <c r="D33" s="1"/>
      <c r="E33" s="110"/>
      <c r="F33" s="110"/>
      <c r="G33" s="110"/>
      <c r="H33" s="110"/>
      <c r="I33" s="110"/>
      <c r="J33" s="110"/>
      <c r="K33" s="110"/>
      <c r="L33" s="110"/>
    </row>
    <row r="34" spans="1:12" ht="22.05" customHeight="1" x14ac:dyDescent="0.45">
      <c r="A34" s="148" t="s">
        <v>393</v>
      </c>
      <c r="B34" s="167" t="s">
        <v>422</v>
      </c>
      <c r="C34" s="159">
        <v>375</v>
      </c>
      <c r="D34" s="11"/>
      <c r="E34" s="110"/>
      <c r="F34" s="110"/>
      <c r="G34" s="110"/>
      <c r="H34" s="110"/>
      <c r="I34" s="178"/>
      <c r="J34" s="266"/>
      <c r="K34" s="110"/>
      <c r="L34" s="110"/>
    </row>
    <row r="35" spans="1:12" ht="22.05" customHeight="1" x14ac:dyDescent="0.45">
      <c r="A35" s="151" t="s">
        <v>394</v>
      </c>
      <c r="B35" s="155" t="s">
        <v>423</v>
      </c>
      <c r="C35" s="156">
        <v>460</v>
      </c>
      <c r="D35" s="11"/>
      <c r="E35" s="110"/>
      <c r="F35" s="110"/>
      <c r="G35" s="110"/>
      <c r="H35" s="110"/>
      <c r="I35" s="110"/>
      <c r="J35" s="258"/>
      <c r="K35" s="110"/>
      <c r="L35" s="110"/>
    </row>
    <row r="36" spans="1:12" ht="22.05" customHeight="1" x14ac:dyDescent="0.15">
      <c r="A36" s="151" t="s">
        <v>395</v>
      </c>
      <c r="B36" s="155" t="s">
        <v>424</v>
      </c>
      <c r="C36" s="156">
        <v>470</v>
      </c>
      <c r="D36" s="11"/>
      <c r="E36" s="110"/>
      <c r="F36" s="110"/>
      <c r="G36" s="110"/>
      <c r="H36" s="110"/>
      <c r="I36" s="271" t="s">
        <v>462</v>
      </c>
      <c r="J36" s="110"/>
      <c r="K36" s="258"/>
      <c r="L36" s="110"/>
    </row>
    <row r="37" spans="1:12" ht="22.05" customHeight="1" x14ac:dyDescent="0.15">
      <c r="A37" s="151" t="s">
        <v>396</v>
      </c>
      <c r="B37" s="155" t="s">
        <v>425</v>
      </c>
      <c r="C37" s="156">
        <v>150</v>
      </c>
      <c r="D37" s="21"/>
      <c r="E37" s="243"/>
      <c r="F37" s="110"/>
      <c r="G37" s="110"/>
      <c r="H37" s="110"/>
      <c r="I37" s="270" t="s">
        <v>525</v>
      </c>
      <c r="J37" s="110"/>
      <c r="K37" s="110"/>
      <c r="L37" s="110"/>
    </row>
    <row r="38" spans="1:12" ht="22.05" customHeight="1" x14ac:dyDescent="0.15">
      <c r="A38" s="151" t="s">
        <v>205</v>
      </c>
      <c r="B38" s="155" t="s">
        <v>426</v>
      </c>
      <c r="C38" s="156">
        <v>170</v>
      </c>
      <c r="D38" s="11"/>
      <c r="E38" s="243"/>
      <c r="F38" s="110"/>
      <c r="G38" s="110"/>
      <c r="H38" s="110"/>
      <c r="I38" s="255" t="s">
        <v>526</v>
      </c>
      <c r="J38" s="110"/>
      <c r="K38" s="110"/>
      <c r="L38" s="110"/>
    </row>
    <row r="39" spans="1:12" ht="22.05" customHeight="1" x14ac:dyDescent="0.45">
      <c r="A39" s="148" t="s">
        <v>397</v>
      </c>
      <c r="B39" s="149" t="s">
        <v>427</v>
      </c>
      <c r="C39" s="159">
        <v>360</v>
      </c>
      <c r="D39" s="1"/>
      <c r="E39" s="243"/>
      <c r="F39" s="110"/>
      <c r="G39" s="110"/>
      <c r="H39" s="110"/>
      <c r="I39" s="339" t="s">
        <v>517</v>
      </c>
      <c r="J39" s="339"/>
      <c r="K39" s="339"/>
      <c r="L39" s="110"/>
    </row>
    <row r="40" spans="1:12" ht="22.05" customHeight="1" x14ac:dyDescent="0.45">
      <c r="A40" s="151" t="s">
        <v>213</v>
      </c>
      <c r="B40" s="163" t="s">
        <v>583</v>
      </c>
      <c r="C40" s="156">
        <v>260</v>
      </c>
      <c r="D40" s="1"/>
      <c r="E40" s="110"/>
      <c r="F40" s="110"/>
      <c r="G40" s="110"/>
      <c r="H40" s="110"/>
      <c r="I40" s="110"/>
      <c r="J40" s="340"/>
      <c r="K40" s="340"/>
      <c r="L40" s="217"/>
    </row>
    <row r="41" spans="1:12" ht="22.05" customHeight="1" x14ac:dyDescent="0.45">
      <c r="A41" s="151" t="s">
        <v>8</v>
      </c>
      <c r="B41" s="163" t="s">
        <v>428</v>
      </c>
      <c r="C41" s="156">
        <v>440</v>
      </c>
      <c r="D41" s="1"/>
      <c r="E41" s="110"/>
      <c r="F41" s="110"/>
      <c r="G41" s="110"/>
      <c r="H41" s="110"/>
      <c r="I41" s="231" t="s">
        <v>503</v>
      </c>
      <c r="J41" s="110"/>
      <c r="K41" s="110"/>
      <c r="L41" s="110"/>
    </row>
    <row r="42" spans="1:12" ht="22.05" customHeight="1" x14ac:dyDescent="0.45">
      <c r="A42" s="151" t="s">
        <v>16</v>
      </c>
      <c r="B42" s="163" t="s">
        <v>429</v>
      </c>
      <c r="C42" s="156">
        <v>460</v>
      </c>
      <c r="D42" s="1"/>
      <c r="E42" s="110"/>
      <c r="F42" s="110"/>
      <c r="G42" s="110"/>
      <c r="H42" s="110"/>
      <c r="I42" s="234" t="str">
        <f>CHOOSE(M1,"株式会社まるごとメディア新潟","株式会社バーツプロダクション")</f>
        <v>株式会社バーツプロダクション</v>
      </c>
      <c r="J42" s="110"/>
      <c r="K42" s="110"/>
      <c r="L42" s="110"/>
    </row>
    <row r="43" spans="1:12" ht="22.05" customHeight="1" x14ac:dyDescent="0.15">
      <c r="A43" s="151" t="s">
        <v>24</v>
      </c>
      <c r="B43" s="149" t="s">
        <v>430</v>
      </c>
      <c r="C43" s="156">
        <v>530</v>
      </c>
      <c r="D43" s="1"/>
      <c r="E43" s="110"/>
      <c r="F43" s="110"/>
      <c r="G43" s="110"/>
      <c r="H43" s="110"/>
      <c r="I43" s="267" t="s">
        <v>524</v>
      </c>
      <c r="J43" s="240"/>
      <c r="K43" s="268" t="str">
        <f>CHOOSE(M1,"","ポスティング部長岡営業所")</f>
        <v>ポスティング部長岡営業所</v>
      </c>
      <c r="L43" s="110"/>
    </row>
    <row r="44" spans="1:12" ht="22.05" customHeight="1" x14ac:dyDescent="0.45">
      <c r="A44" s="151" t="s">
        <v>32</v>
      </c>
      <c r="B44" s="163" t="s">
        <v>431</v>
      </c>
      <c r="C44" s="156">
        <v>660</v>
      </c>
      <c r="D44" s="1"/>
      <c r="E44" s="110"/>
      <c r="F44" s="110"/>
      <c r="G44" s="110"/>
      <c r="H44" s="110"/>
      <c r="I44" s="244" t="s">
        <v>500</v>
      </c>
      <c r="J44" s="224"/>
      <c r="K44" s="224"/>
      <c r="L44" s="110"/>
    </row>
    <row r="45" spans="1:12" ht="22.05" customHeight="1" x14ac:dyDescent="0.45">
      <c r="A45" s="151" t="s">
        <v>39</v>
      </c>
      <c r="B45" s="163" t="s">
        <v>432</v>
      </c>
      <c r="C45" s="156">
        <v>570</v>
      </c>
      <c r="D45" s="1"/>
      <c r="E45" s="110"/>
      <c r="F45" s="110"/>
      <c r="G45" s="110"/>
      <c r="H45" s="110"/>
      <c r="I45" s="283" t="str">
        <f>CHOOSE(M1,"TEL：0258-28-3210
FAX：0258-21-3232","TEL：0258-86-8773
FAX：0258-86-8783")</f>
        <v>TEL：0258-86-8773
FAX：0258-86-8783</v>
      </c>
      <c r="J45" s="283"/>
      <c r="K45" s="224"/>
      <c r="L45" s="110"/>
    </row>
    <row r="46" spans="1:12" ht="22.05" customHeight="1" x14ac:dyDescent="0.45">
      <c r="A46" s="151" t="s">
        <v>46</v>
      </c>
      <c r="B46" s="163" t="s">
        <v>433</v>
      </c>
      <c r="C46" s="156">
        <v>430</v>
      </c>
      <c r="D46" s="1"/>
      <c r="E46" s="110"/>
      <c r="F46" s="110"/>
      <c r="G46" s="110"/>
      <c r="H46" s="110"/>
      <c r="I46" s="304" t="str">
        <f>CHOOSE(M1,"MAIL：info@maru-goto.net","MAIL：virts.post@gmail.com")</f>
        <v>MAIL：virts.post@gmail.com</v>
      </c>
      <c r="J46" s="304"/>
      <c r="K46" s="224"/>
      <c r="L46" s="110"/>
    </row>
    <row r="47" spans="1:12" ht="22.05" customHeight="1" thickBot="1" x14ac:dyDescent="0.5">
      <c r="A47" s="173" t="s">
        <v>54</v>
      </c>
      <c r="B47" s="177" t="s">
        <v>434</v>
      </c>
      <c r="C47" s="175">
        <v>380</v>
      </c>
      <c r="D47" s="9"/>
      <c r="E47" s="110"/>
      <c r="F47" s="110"/>
      <c r="G47" s="110"/>
      <c r="H47" s="110"/>
      <c r="I47" s="217"/>
      <c r="J47" s="269"/>
      <c r="K47" s="269"/>
      <c r="L47" s="110"/>
    </row>
    <row r="48" spans="1:12" ht="22.05" customHeight="1" x14ac:dyDescent="0.45">
      <c r="A48" s="110"/>
      <c r="B48" s="110"/>
      <c r="C48" s="110"/>
      <c r="D48" s="110"/>
      <c r="E48" s="110"/>
      <c r="F48" s="110"/>
      <c r="G48" s="110"/>
      <c r="H48" s="110"/>
      <c r="I48" s="217"/>
      <c r="J48" s="337"/>
      <c r="K48" s="338"/>
      <c r="L48" s="217"/>
    </row>
  </sheetData>
  <sheetProtection algorithmName="SHA-512" hashValue="EP3S+LCNu/nfTX8PomG9/s53uh1v6U+BlINUN35dOZFOtD0NILKyACzbIvTjPxB59mew93AmVyIeg1KKNDAc/Q==" saltValue="WS8T6fyHbrtqG+4UGjTS2Q==" spinCount="100000" sheet="1" objects="1" scenarios="1"/>
  <mergeCells count="18">
    <mergeCell ref="A1:C2"/>
    <mergeCell ref="I1:L1"/>
    <mergeCell ref="I32:J32"/>
    <mergeCell ref="K32:L32"/>
    <mergeCell ref="I25:J25"/>
    <mergeCell ref="E30:F30"/>
    <mergeCell ref="G3:H3"/>
    <mergeCell ref="J3:L3"/>
    <mergeCell ref="G4:H5"/>
    <mergeCell ref="A4:D5"/>
    <mergeCell ref="A3:D3"/>
    <mergeCell ref="E3:F3"/>
    <mergeCell ref="E4:F5"/>
    <mergeCell ref="J48:K48"/>
    <mergeCell ref="I45:J45"/>
    <mergeCell ref="I46:J46"/>
    <mergeCell ref="I39:K39"/>
    <mergeCell ref="J40:K40"/>
  </mergeCells>
  <phoneticPr fontId="2"/>
  <conditionalFormatting sqref="B9:C47">
    <cfRule type="expression" dxfId="8" priority="16">
      <formula>IF($D9="",FALSE,$C9&lt;&gt;$D9)</formula>
    </cfRule>
  </conditionalFormatting>
  <conditionalFormatting sqref="B9:D47">
    <cfRule type="expression" dxfId="7" priority="24">
      <formula>$C9=$D9</formula>
    </cfRule>
  </conditionalFormatting>
  <conditionalFormatting sqref="D9:D47">
    <cfRule type="expression" dxfId="6" priority="17">
      <formula>IF($D9="",FALSE,$C9&lt;&gt;$D9)</formula>
    </cfRule>
  </conditionalFormatting>
  <conditionalFormatting sqref="F9:G29">
    <cfRule type="expression" dxfId="5" priority="15">
      <formula>IF($H9="",FALSE,$G9&lt;&gt;$H9)</formula>
    </cfRule>
  </conditionalFormatting>
  <conditionalFormatting sqref="F9:H29">
    <cfRule type="expression" dxfId="4" priority="23">
      <formula>$G9=$H9</formula>
    </cfRule>
  </conditionalFormatting>
  <conditionalFormatting sqref="H9:H29">
    <cfRule type="expression" dxfId="3" priority="14">
      <formula>IF($H9="",FALSE,$G9&lt;&gt;$H9)</formula>
    </cfRule>
  </conditionalFormatting>
  <conditionalFormatting sqref="J9:K24">
    <cfRule type="expression" dxfId="2" priority="13">
      <formula>IF($L9="",FALSE,$L9&lt;&gt;$K9)</formula>
    </cfRule>
  </conditionalFormatting>
  <conditionalFormatting sqref="J9:L24">
    <cfRule type="expression" dxfId="1" priority="22">
      <formula>$K9=$L9</formula>
    </cfRule>
  </conditionalFormatting>
  <conditionalFormatting sqref="L9:L24">
    <cfRule type="expression" dxfId="0" priority="12">
      <formula>IF($L9="",FALSE,$K9&lt;&gt;$L9)</formula>
    </cfRule>
  </conditionalFormatting>
  <dataValidations count="1">
    <dataValidation type="list" allowBlank="1" showInputMessage="1" showErrorMessage="1" promptTitle="申込号をリストから選択してください" sqref="E4:F5" xr:uid="{305F2CF0-8BF0-4F06-9A93-D351502ABB9E}">
      <formula1>"　　月　　日～　　　　　　　　月　　日配布,3月14日～　　  　　　　3月20日配布,4月11日～ 　　 　　　　4月17日配布,4月25日～　　　　　  　5月1日配布,5月16日～　　　　　　　5月22日配布"</formula1>
    </dataValidation>
  </dataValidations>
  <pageMargins left="0.7" right="0.7" top="0.75" bottom="0.75" header="0.3" footer="0.3"/>
  <pageSetup paperSize="9" scale="6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2" r:id="rId4" name="Option Button 4">
              <controlPr defaultSize="0" autoFill="0" autoLine="0" autoPict="0">
                <anchor moveWithCells="1">
                  <from>
                    <xdr:col>9</xdr:col>
                    <xdr:colOff>38100</xdr:colOff>
                    <xdr:row>0</xdr:row>
                    <xdr:rowOff>312420</xdr:rowOff>
                  </from>
                  <to>
                    <xdr:col>10</xdr:col>
                    <xdr:colOff>342900</xdr:colOff>
                    <xdr:row>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5" name="Option Button 5">
              <controlPr defaultSize="0" autoFill="0" autoLine="0" autoPict="0">
                <anchor moveWithCells="1">
                  <from>
                    <xdr:col>10</xdr:col>
                    <xdr:colOff>30480</xdr:colOff>
                    <xdr:row>0</xdr:row>
                    <xdr:rowOff>312420</xdr:rowOff>
                  </from>
                  <to>
                    <xdr:col>12</xdr:col>
                    <xdr:colOff>373380</xdr:colOff>
                    <xdr:row>2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D934B-69B9-42F1-AF49-9B8F8D698A08}">
  <sheetPr>
    <pageSetUpPr fitToPage="1"/>
  </sheetPr>
  <dimension ref="A1:K38"/>
  <sheetViews>
    <sheetView view="pageBreakPreview" zoomScaleNormal="100" zoomScaleSheetLayoutView="100" workbookViewId="0">
      <selection sqref="A1:E1"/>
    </sheetView>
  </sheetViews>
  <sheetFormatPr defaultColWidth="8.09765625" defaultRowHeight="13.2" x14ac:dyDescent="0.45"/>
  <cols>
    <col min="1" max="1" width="5.796875" style="41" customWidth="1"/>
    <col min="2" max="2" width="6.59765625" style="41" customWidth="1"/>
    <col min="3" max="3" width="12.59765625" style="42" customWidth="1"/>
    <col min="4" max="4" width="14.19921875" style="44" customWidth="1"/>
    <col min="5" max="5" width="7.296875" style="44" customWidth="1"/>
    <col min="6" max="6" width="13.3984375" style="45" customWidth="1"/>
    <col min="7" max="7" width="16.296875" style="45" customWidth="1"/>
    <col min="8" max="8" width="16.296875" style="46" customWidth="1"/>
    <col min="9" max="16384" width="8.09765625" style="41"/>
  </cols>
  <sheetData>
    <row r="1" spans="1:11" s="40" customFormat="1" ht="17.25" customHeight="1" x14ac:dyDescent="0.45">
      <c r="A1" s="351" t="s">
        <v>529</v>
      </c>
      <c r="B1" s="351"/>
      <c r="C1" s="351"/>
      <c r="D1" s="351"/>
      <c r="E1" s="351"/>
      <c r="F1" s="38"/>
      <c r="G1" s="352" t="s">
        <v>530</v>
      </c>
      <c r="H1" s="352"/>
    </row>
    <row r="2" spans="1:11" ht="34.5" customHeight="1" x14ac:dyDescent="0.45">
      <c r="D2" s="43" t="s">
        <v>531</v>
      </c>
      <c r="F2" s="41"/>
      <c r="I2" s="47"/>
      <c r="K2"/>
    </row>
    <row r="3" spans="1:11" ht="30" customHeight="1" x14ac:dyDescent="0.45">
      <c r="A3" s="353" t="str">
        <f>A6</f>
        <v>2025年</v>
      </c>
      <c r="B3" s="353"/>
      <c r="C3" s="353"/>
      <c r="D3" s="48" t="s">
        <v>532</v>
      </c>
      <c r="E3" s="49"/>
      <c r="F3" s="49"/>
      <c r="G3" s="49"/>
      <c r="H3" s="49"/>
    </row>
    <row r="4" spans="1:11" ht="24.75" customHeight="1" thickBot="1" x14ac:dyDescent="0.5">
      <c r="A4" s="354" t="s">
        <v>563</v>
      </c>
      <c r="B4" s="354"/>
      <c r="C4" s="354"/>
      <c r="D4" s="354"/>
      <c r="E4" s="354"/>
      <c r="F4" s="354"/>
      <c r="G4" s="354"/>
      <c r="H4" s="354"/>
    </row>
    <row r="5" spans="1:11" ht="30" customHeight="1" thickBot="1" x14ac:dyDescent="0.5">
      <c r="A5" s="355"/>
      <c r="B5" s="356"/>
      <c r="C5" s="357"/>
      <c r="D5" s="358" t="s">
        <v>533</v>
      </c>
      <c r="E5" s="359"/>
      <c r="F5" s="360"/>
      <c r="G5" s="50" t="s">
        <v>534</v>
      </c>
      <c r="H5" s="51" t="s">
        <v>535</v>
      </c>
    </row>
    <row r="6" spans="1:11" s="59" customFormat="1" ht="30" customHeight="1" thickTop="1" thickBot="1" x14ac:dyDescent="0.5">
      <c r="A6" s="364" t="s">
        <v>562</v>
      </c>
      <c r="B6" s="52" t="s">
        <v>536</v>
      </c>
      <c r="C6" s="106">
        <v>45675</v>
      </c>
      <c r="D6" s="83">
        <f t="shared" ref="D6:D19" si="0">C6-8</f>
        <v>45667</v>
      </c>
      <c r="E6" s="84" t="s">
        <v>537</v>
      </c>
      <c r="F6" s="85">
        <f t="shared" ref="F6:F19" si="1">D6+6</f>
        <v>45673</v>
      </c>
      <c r="G6" s="89">
        <v>45650</v>
      </c>
      <c r="H6" s="90">
        <f t="shared" ref="H6:H11" si="2">G6+1</f>
        <v>45651</v>
      </c>
    </row>
    <row r="7" spans="1:11" s="59" customFormat="1" ht="30" customHeight="1" thickTop="1" x14ac:dyDescent="0.45">
      <c r="A7" s="365"/>
      <c r="B7" s="361" t="s">
        <v>539</v>
      </c>
      <c r="C7" s="53">
        <v>45689</v>
      </c>
      <c r="D7" s="54">
        <f t="shared" si="0"/>
        <v>45681</v>
      </c>
      <c r="E7" s="55" t="s">
        <v>538</v>
      </c>
      <c r="F7" s="56">
        <f t="shared" si="1"/>
        <v>45687</v>
      </c>
      <c r="G7" s="57">
        <v>45665</v>
      </c>
      <c r="H7" s="58">
        <f t="shared" si="2"/>
        <v>45666</v>
      </c>
    </row>
    <row r="8" spans="1:11" s="59" customFormat="1" ht="30" customHeight="1" thickBot="1" x14ac:dyDescent="0.5">
      <c r="A8" s="365"/>
      <c r="B8" s="362"/>
      <c r="C8" s="60">
        <v>45703</v>
      </c>
      <c r="D8" s="61">
        <f t="shared" si="0"/>
        <v>45695</v>
      </c>
      <c r="E8" s="62" t="s">
        <v>538</v>
      </c>
      <c r="F8" s="63">
        <f t="shared" si="1"/>
        <v>45701</v>
      </c>
      <c r="G8" s="64">
        <v>45686</v>
      </c>
      <c r="H8" s="65">
        <f t="shared" si="2"/>
        <v>45687</v>
      </c>
    </row>
    <row r="9" spans="1:11" s="59" customFormat="1" ht="30" customHeight="1" thickTop="1" x14ac:dyDescent="0.45">
      <c r="A9" s="365"/>
      <c r="B9" s="361" t="s">
        <v>540</v>
      </c>
      <c r="C9" s="105">
        <v>45717</v>
      </c>
      <c r="D9" s="86">
        <f t="shared" si="0"/>
        <v>45709</v>
      </c>
      <c r="E9" s="87" t="s">
        <v>538</v>
      </c>
      <c r="F9" s="88">
        <f t="shared" si="1"/>
        <v>45715</v>
      </c>
      <c r="G9" s="91">
        <v>45693</v>
      </c>
      <c r="H9" s="92">
        <f t="shared" si="2"/>
        <v>45694</v>
      </c>
    </row>
    <row r="10" spans="1:11" s="59" customFormat="1" ht="30" customHeight="1" x14ac:dyDescent="0.45">
      <c r="A10" s="365"/>
      <c r="B10" s="367"/>
      <c r="C10" s="104">
        <v>45731</v>
      </c>
      <c r="D10" s="103">
        <f t="shared" si="0"/>
        <v>45723</v>
      </c>
      <c r="E10" s="102" t="s">
        <v>538</v>
      </c>
      <c r="F10" s="101">
        <f t="shared" si="1"/>
        <v>45729</v>
      </c>
      <c r="G10" s="100">
        <v>45714</v>
      </c>
      <c r="H10" s="93">
        <f t="shared" si="2"/>
        <v>45715</v>
      </c>
    </row>
    <row r="11" spans="1:11" s="59" customFormat="1" ht="30" customHeight="1" thickBot="1" x14ac:dyDescent="0.5">
      <c r="A11" s="365"/>
      <c r="B11" s="362"/>
      <c r="C11" s="60">
        <v>45745</v>
      </c>
      <c r="D11" s="61">
        <f t="shared" si="0"/>
        <v>45737</v>
      </c>
      <c r="E11" s="62" t="s">
        <v>538</v>
      </c>
      <c r="F11" s="63">
        <f t="shared" si="1"/>
        <v>45743</v>
      </c>
      <c r="G11" s="64">
        <v>45721</v>
      </c>
      <c r="H11" s="65">
        <f t="shared" si="2"/>
        <v>45722</v>
      </c>
    </row>
    <row r="12" spans="1:11" s="59" customFormat="1" ht="30" customHeight="1" thickTop="1" x14ac:dyDescent="0.45">
      <c r="A12" s="365"/>
      <c r="B12" s="361" t="s">
        <v>541</v>
      </c>
      <c r="C12" s="53">
        <v>45759</v>
      </c>
      <c r="D12" s="54">
        <f t="shared" si="0"/>
        <v>45751</v>
      </c>
      <c r="E12" s="55" t="s">
        <v>538</v>
      </c>
      <c r="F12" s="56">
        <f t="shared" si="1"/>
        <v>45757</v>
      </c>
      <c r="G12" s="57">
        <v>45742</v>
      </c>
      <c r="H12" s="58">
        <f>G12+2</f>
        <v>45744</v>
      </c>
    </row>
    <row r="13" spans="1:11" s="59" customFormat="1" ht="30" customHeight="1" thickBot="1" x14ac:dyDescent="0.5">
      <c r="A13" s="365"/>
      <c r="B13" s="362"/>
      <c r="C13" s="60">
        <v>45773</v>
      </c>
      <c r="D13" s="61">
        <f t="shared" si="0"/>
        <v>45765</v>
      </c>
      <c r="E13" s="62" t="s">
        <v>538</v>
      </c>
      <c r="F13" s="63">
        <f t="shared" si="1"/>
        <v>45771</v>
      </c>
      <c r="G13" s="64">
        <v>45756</v>
      </c>
      <c r="H13" s="65">
        <f t="shared" ref="H13:H29" si="3">G13+1</f>
        <v>45757</v>
      </c>
    </row>
    <row r="14" spans="1:11" s="59" customFormat="1" ht="30" customHeight="1" thickTop="1" x14ac:dyDescent="0.45">
      <c r="A14" s="365"/>
      <c r="B14" s="361" t="s">
        <v>542</v>
      </c>
      <c r="C14" s="53">
        <v>45794</v>
      </c>
      <c r="D14" s="54">
        <f t="shared" si="0"/>
        <v>45786</v>
      </c>
      <c r="E14" s="55" t="s">
        <v>538</v>
      </c>
      <c r="F14" s="56">
        <f t="shared" si="1"/>
        <v>45792</v>
      </c>
      <c r="G14" s="57">
        <v>45774</v>
      </c>
      <c r="H14" s="58">
        <f t="shared" si="3"/>
        <v>45775</v>
      </c>
    </row>
    <row r="15" spans="1:11" s="59" customFormat="1" ht="30" customHeight="1" thickBot="1" x14ac:dyDescent="0.5">
      <c r="A15" s="365"/>
      <c r="B15" s="362"/>
      <c r="C15" s="60">
        <v>45808</v>
      </c>
      <c r="D15" s="61">
        <f t="shared" si="0"/>
        <v>45800</v>
      </c>
      <c r="E15" s="62" t="s">
        <v>538</v>
      </c>
      <c r="F15" s="63">
        <f t="shared" si="1"/>
        <v>45806</v>
      </c>
      <c r="G15" s="64">
        <v>45784</v>
      </c>
      <c r="H15" s="65">
        <f t="shared" si="3"/>
        <v>45785</v>
      </c>
    </row>
    <row r="16" spans="1:11" s="59" customFormat="1" ht="30" customHeight="1" thickTop="1" x14ac:dyDescent="0.45">
      <c r="A16" s="365"/>
      <c r="B16" s="361" t="s">
        <v>543</v>
      </c>
      <c r="C16" s="53">
        <v>45822</v>
      </c>
      <c r="D16" s="54">
        <f t="shared" si="0"/>
        <v>45814</v>
      </c>
      <c r="E16" s="55" t="s">
        <v>538</v>
      </c>
      <c r="F16" s="56">
        <f t="shared" si="1"/>
        <v>45820</v>
      </c>
      <c r="G16" s="57">
        <v>45805</v>
      </c>
      <c r="H16" s="58">
        <f t="shared" si="3"/>
        <v>45806</v>
      </c>
    </row>
    <row r="17" spans="1:8" s="59" customFormat="1" ht="30" customHeight="1" thickBot="1" x14ac:dyDescent="0.5">
      <c r="A17" s="365"/>
      <c r="B17" s="362"/>
      <c r="C17" s="60">
        <v>45836</v>
      </c>
      <c r="D17" s="61">
        <f t="shared" si="0"/>
        <v>45828</v>
      </c>
      <c r="E17" s="62" t="s">
        <v>538</v>
      </c>
      <c r="F17" s="63">
        <f t="shared" si="1"/>
        <v>45834</v>
      </c>
      <c r="G17" s="64">
        <v>45817</v>
      </c>
      <c r="H17" s="65">
        <f t="shared" si="3"/>
        <v>45818</v>
      </c>
    </row>
    <row r="18" spans="1:8" ht="30" customHeight="1" thickTop="1" x14ac:dyDescent="0.45">
      <c r="A18" s="365"/>
      <c r="B18" s="361" t="s">
        <v>544</v>
      </c>
      <c r="C18" s="53">
        <v>45850</v>
      </c>
      <c r="D18" s="54">
        <f t="shared" si="0"/>
        <v>45842</v>
      </c>
      <c r="E18" s="55" t="s">
        <v>538</v>
      </c>
      <c r="F18" s="56">
        <f t="shared" si="1"/>
        <v>45848</v>
      </c>
      <c r="G18" s="57">
        <v>45833</v>
      </c>
      <c r="H18" s="58">
        <f t="shared" si="3"/>
        <v>45834</v>
      </c>
    </row>
    <row r="19" spans="1:8" ht="30" customHeight="1" thickBot="1" x14ac:dyDescent="0.5">
      <c r="A19" s="365"/>
      <c r="B19" s="362"/>
      <c r="C19" s="60">
        <v>45864</v>
      </c>
      <c r="D19" s="61">
        <f t="shared" si="0"/>
        <v>45856</v>
      </c>
      <c r="E19" s="62" t="s">
        <v>538</v>
      </c>
      <c r="F19" s="63">
        <f t="shared" si="1"/>
        <v>45862</v>
      </c>
      <c r="G19" s="64">
        <v>45847</v>
      </c>
      <c r="H19" s="65">
        <f t="shared" si="3"/>
        <v>45848</v>
      </c>
    </row>
    <row r="20" spans="1:8" ht="30" customHeight="1" thickTop="1" x14ac:dyDescent="0.45">
      <c r="A20" s="365"/>
      <c r="B20" s="361" t="s">
        <v>545</v>
      </c>
      <c r="C20" s="53">
        <v>45878</v>
      </c>
      <c r="D20" s="54">
        <v>45873</v>
      </c>
      <c r="E20" s="55" t="s">
        <v>538</v>
      </c>
      <c r="F20" s="56">
        <f>D20+7</f>
        <v>45880</v>
      </c>
      <c r="G20" s="57">
        <v>45861</v>
      </c>
      <c r="H20" s="58">
        <f t="shared" si="3"/>
        <v>45862</v>
      </c>
    </row>
    <row r="21" spans="1:8" ht="30" customHeight="1" thickBot="1" x14ac:dyDescent="0.5">
      <c r="A21" s="365"/>
      <c r="B21" s="362"/>
      <c r="C21" s="60">
        <v>45899</v>
      </c>
      <c r="D21" s="61">
        <f t="shared" ref="D21:D29" si="4">C21-8</f>
        <v>45891</v>
      </c>
      <c r="E21" s="62" t="s">
        <v>538</v>
      </c>
      <c r="F21" s="63">
        <f t="shared" ref="F21:F29" si="5">D21+6</f>
        <v>45897</v>
      </c>
      <c r="G21" s="64">
        <v>45869</v>
      </c>
      <c r="H21" s="65">
        <f t="shared" si="3"/>
        <v>45870</v>
      </c>
    </row>
    <row r="22" spans="1:8" ht="30" customHeight="1" thickTop="1" x14ac:dyDescent="0.45">
      <c r="A22" s="365"/>
      <c r="B22" s="361" t="s">
        <v>546</v>
      </c>
      <c r="C22" s="53">
        <v>45913</v>
      </c>
      <c r="D22" s="54">
        <f t="shared" si="4"/>
        <v>45905</v>
      </c>
      <c r="E22" s="55" t="s">
        <v>538</v>
      </c>
      <c r="F22" s="56">
        <f t="shared" si="5"/>
        <v>45911</v>
      </c>
      <c r="G22" s="57">
        <v>45896</v>
      </c>
      <c r="H22" s="58">
        <f t="shared" si="3"/>
        <v>45897</v>
      </c>
    </row>
    <row r="23" spans="1:8" ht="30" customHeight="1" thickBot="1" x14ac:dyDescent="0.5">
      <c r="A23" s="365"/>
      <c r="B23" s="362"/>
      <c r="C23" s="60">
        <v>45927</v>
      </c>
      <c r="D23" s="61">
        <f t="shared" si="4"/>
        <v>45919</v>
      </c>
      <c r="E23" s="62" t="s">
        <v>538</v>
      </c>
      <c r="F23" s="63">
        <f t="shared" si="5"/>
        <v>45925</v>
      </c>
      <c r="G23" s="64">
        <v>45903</v>
      </c>
      <c r="H23" s="65">
        <f t="shared" si="3"/>
        <v>45904</v>
      </c>
    </row>
    <row r="24" spans="1:8" ht="30" customHeight="1" thickTop="1" x14ac:dyDescent="0.45">
      <c r="A24" s="365"/>
      <c r="B24" s="361" t="s">
        <v>547</v>
      </c>
      <c r="C24" s="53">
        <v>45941</v>
      </c>
      <c r="D24" s="54">
        <f t="shared" si="4"/>
        <v>45933</v>
      </c>
      <c r="E24" s="55" t="s">
        <v>538</v>
      </c>
      <c r="F24" s="56">
        <f t="shared" si="5"/>
        <v>45939</v>
      </c>
      <c r="G24" s="57">
        <v>45923</v>
      </c>
      <c r="H24" s="58">
        <f t="shared" si="3"/>
        <v>45924</v>
      </c>
    </row>
    <row r="25" spans="1:8" ht="30" customHeight="1" thickBot="1" x14ac:dyDescent="0.5">
      <c r="A25" s="365"/>
      <c r="B25" s="362"/>
      <c r="C25" s="60">
        <v>45955</v>
      </c>
      <c r="D25" s="61">
        <f t="shared" si="4"/>
        <v>45947</v>
      </c>
      <c r="E25" s="62" t="s">
        <v>538</v>
      </c>
      <c r="F25" s="63">
        <f t="shared" si="5"/>
        <v>45953</v>
      </c>
      <c r="G25" s="64">
        <v>45937</v>
      </c>
      <c r="H25" s="65">
        <f t="shared" si="3"/>
        <v>45938</v>
      </c>
    </row>
    <row r="26" spans="1:8" ht="30" customHeight="1" thickTop="1" x14ac:dyDescent="0.45">
      <c r="A26" s="365"/>
      <c r="B26" s="361" t="s">
        <v>548</v>
      </c>
      <c r="C26" s="53">
        <v>45969</v>
      </c>
      <c r="D26" s="54">
        <f t="shared" si="4"/>
        <v>45961</v>
      </c>
      <c r="E26" s="55" t="s">
        <v>538</v>
      </c>
      <c r="F26" s="56">
        <f t="shared" si="5"/>
        <v>45967</v>
      </c>
      <c r="G26" s="57">
        <v>45951</v>
      </c>
      <c r="H26" s="58">
        <f t="shared" si="3"/>
        <v>45952</v>
      </c>
    </row>
    <row r="27" spans="1:8" ht="30" customHeight="1" thickBot="1" x14ac:dyDescent="0.5">
      <c r="A27" s="365"/>
      <c r="B27" s="362"/>
      <c r="C27" s="60">
        <v>45983</v>
      </c>
      <c r="D27" s="61">
        <f t="shared" si="4"/>
        <v>45975</v>
      </c>
      <c r="E27" s="62" t="s">
        <v>538</v>
      </c>
      <c r="F27" s="63">
        <f t="shared" si="5"/>
        <v>45981</v>
      </c>
      <c r="G27" s="64">
        <v>45966</v>
      </c>
      <c r="H27" s="65">
        <f t="shared" si="3"/>
        <v>45967</v>
      </c>
    </row>
    <row r="28" spans="1:8" ht="30" customHeight="1" thickTop="1" x14ac:dyDescent="0.45">
      <c r="A28" s="365"/>
      <c r="B28" s="361" t="s">
        <v>549</v>
      </c>
      <c r="C28" s="53">
        <v>45997</v>
      </c>
      <c r="D28" s="54">
        <f t="shared" si="4"/>
        <v>45989</v>
      </c>
      <c r="E28" s="55" t="s">
        <v>538</v>
      </c>
      <c r="F28" s="56">
        <f t="shared" si="5"/>
        <v>45995</v>
      </c>
      <c r="G28" s="66">
        <v>45979</v>
      </c>
      <c r="H28" s="58">
        <f t="shared" si="3"/>
        <v>45980</v>
      </c>
    </row>
    <row r="29" spans="1:8" ht="30" customHeight="1" thickBot="1" x14ac:dyDescent="0.5">
      <c r="A29" s="366"/>
      <c r="B29" s="363"/>
      <c r="C29" s="67">
        <v>46011</v>
      </c>
      <c r="D29" s="68">
        <f t="shared" si="4"/>
        <v>46003</v>
      </c>
      <c r="E29" s="69" t="s">
        <v>538</v>
      </c>
      <c r="F29" s="70">
        <f t="shared" si="5"/>
        <v>46009</v>
      </c>
      <c r="G29" s="71">
        <v>45994</v>
      </c>
      <c r="H29" s="72">
        <f t="shared" si="3"/>
        <v>45995</v>
      </c>
    </row>
    <row r="30" spans="1:8" ht="18" customHeight="1" x14ac:dyDescent="0.45">
      <c r="A30" s="73" t="s">
        <v>550</v>
      </c>
      <c r="B30" s="74"/>
      <c r="C30" s="75"/>
      <c r="D30" s="45"/>
      <c r="F30" s="76"/>
      <c r="G30" s="76"/>
    </row>
    <row r="31" spans="1:8" ht="18" customHeight="1" x14ac:dyDescent="0.45">
      <c r="A31" s="99" t="s">
        <v>551</v>
      </c>
      <c r="B31" s="78"/>
      <c r="C31" s="78"/>
      <c r="D31" s="79"/>
      <c r="E31" s="80"/>
      <c r="F31" s="78"/>
      <c r="G31" s="78"/>
      <c r="H31" s="78"/>
    </row>
    <row r="32" spans="1:8" ht="18" customHeight="1" x14ac:dyDescent="0.45">
      <c r="A32" s="99" t="s">
        <v>561</v>
      </c>
      <c r="B32" s="74"/>
      <c r="C32" s="75"/>
      <c r="D32" s="45"/>
      <c r="F32" s="76"/>
      <c r="G32" s="76"/>
    </row>
    <row r="33" spans="1:8" ht="18" customHeight="1" x14ac:dyDescent="0.45">
      <c r="A33" s="99" t="s">
        <v>553</v>
      </c>
      <c r="B33" s="78"/>
      <c r="C33" s="78"/>
      <c r="D33" s="79"/>
      <c r="E33" s="80"/>
      <c r="F33" s="78"/>
      <c r="G33" s="78"/>
      <c r="H33" s="78"/>
    </row>
    <row r="34" spans="1:8" ht="18" customHeight="1" x14ac:dyDescent="0.45">
      <c r="A34" s="81" t="s">
        <v>554</v>
      </c>
    </row>
    <row r="35" spans="1:8" ht="18" customHeight="1" x14ac:dyDescent="0.45">
      <c r="A35" s="99" t="s">
        <v>560</v>
      </c>
    </row>
    <row r="36" spans="1:8" ht="18" customHeight="1" x14ac:dyDescent="0.45">
      <c r="A36" s="73" t="s">
        <v>556</v>
      </c>
      <c r="B36" s="74"/>
      <c r="C36" s="75"/>
      <c r="D36" s="45"/>
      <c r="F36" s="76"/>
      <c r="G36" s="76"/>
    </row>
    <row r="37" spans="1:8" ht="16.5" customHeight="1" x14ac:dyDescent="0.45"/>
    <row r="38" spans="1:8" ht="16.5" customHeight="1" x14ac:dyDescent="0.45">
      <c r="C38" s="75"/>
      <c r="D38" s="45"/>
      <c r="F38" s="76"/>
      <c r="G38" s="76"/>
    </row>
  </sheetData>
  <mergeCells count="18">
    <mergeCell ref="B26:B27"/>
    <mergeCell ref="B28:B29"/>
    <mergeCell ref="A6:A29"/>
    <mergeCell ref="B7:B8"/>
    <mergeCell ref="B9:B11"/>
    <mergeCell ref="B12:B13"/>
    <mergeCell ref="B14:B15"/>
    <mergeCell ref="B16:B17"/>
    <mergeCell ref="B18:B19"/>
    <mergeCell ref="B20:B21"/>
    <mergeCell ref="B22:B23"/>
    <mergeCell ref="B24:B25"/>
    <mergeCell ref="A1:E1"/>
    <mergeCell ref="G1:H1"/>
    <mergeCell ref="A3:C3"/>
    <mergeCell ref="A4:H4"/>
    <mergeCell ref="A5:C5"/>
    <mergeCell ref="D5:F5"/>
  </mergeCells>
  <phoneticPr fontId="2"/>
  <printOptions horizontalCentered="1" verticalCentered="1"/>
  <pageMargins left="0.19685039370078741" right="0.31496062992125984" top="0.39370078740157483" bottom="0.39370078740157483" header="0.51181102362204722" footer="0.51181102362204722"/>
  <pageSetup paperSize="9" scale="77" orientation="portrait" r:id="rId1"/>
  <headerFooter alignWithMargins="0"/>
  <rowBreaks count="1" manualBreakCount="1">
    <brk id="32" max="7" man="1"/>
  </rowBreaks>
  <drawing r:id="rId2"/>
  <legacyDrawing r:id="rId3"/>
  <oleObjects>
    <mc:AlternateContent xmlns:mc="http://schemas.openxmlformats.org/markup-compatibility/2006">
      <mc:Choice Requires="x14">
        <oleObject progId="Word.Picture.8" shapeId="8193" r:id="rId4">
          <objectPr defaultSize="0" autoPict="0" r:id="rId5">
            <anchor moveWithCells="1" sizeWithCells="1">
              <from>
                <xdr:col>0</xdr:col>
                <xdr:colOff>236220</xdr:colOff>
                <xdr:row>0</xdr:row>
                <xdr:rowOff>182880</xdr:rowOff>
              </from>
              <to>
                <xdr:col>3</xdr:col>
                <xdr:colOff>30480</xdr:colOff>
                <xdr:row>2</xdr:row>
                <xdr:rowOff>0</xdr:rowOff>
              </to>
            </anchor>
          </objectPr>
        </oleObject>
      </mc:Choice>
      <mc:Fallback>
        <oleObject progId="Word.Picture.8" shapeId="8193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E242F-C653-41AC-B3CF-3CC8DCD06A96}">
  <sheetPr>
    <pageSetUpPr fitToPage="1"/>
  </sheetPr>
  <dimension ref="A1:G36"/>
  <sheetViews>
    <sheetView view="pageBreakPreview" topLeftCell="A2" zoomScaleNormal="115" zoomScaleSheetLayoutView="100" workbookViewId="0">
      <selection activeCell="A2" sqref="A2:D2"/>
    </sheetView>
  </sheetViews>
  <sheetFormatPr defaultColWidth="8.09765625" defaultRowHeight="13.2" x14ac:dyDescent="0.45"/>
  <cols>
    <col min="1" max="1" width="5.796875" style="41" customWidth="1"/>
    <col min="2" max="2" width="6.59765625" style="41" customWidth="1"/>
    <col min="3" max="3" width="15.19921875" style="44" customWidth="1"/>
    <col min="4" max="4" width="6.8984375" style="44" customWidth="1"/>
    <col min="5" max="5" width="15.19921875" style="45" customWidth="1"/>
    <col min="6" max="6" width="32.09765625" style="46" customWidth="1"/>
    <col min="7" max="16384" width="8.09765625" style="41"/>
  </cols>
  <sheetData>
    <row r="1" spans="1:7" x14ac:dyDescent="0.45">
      <c r="B1" s="41">
        <v>6</v>
      </c>
    </row>
    <row r="2" spans="1:7" s="40" customFormat="1" ht="16.8" customHeight="1" x14ac:dyDescent="0.45">
      <c r="A2" s="351"/>
      <c r="B2" s="351"/>
      <c r="C2" s="351"/>
      <c r="D2" s="351"/>
      <c r="E2" s="38"/>
      <c r="F2" s="39" t="s">
        <v>564</v>
      </c>
    </row>
    <row r="3" spans="1:7" ht="24" customHeight="1" x14ac:dyDescent="0.45">
      <c r="A3" s="368" t="str">
        <f>A7</f>
        <v>2025年</v>
      </c>
      <c r="B3" s="368"/>
      <c r="C3" s="369" t="s">
        <v>557</v>
      </c>
      <c r="D3" s="369"/>
      <c r="E3" s="369"/>
      <c r="F3" s="369"/>
      <c r="G3" s="47"/>
    </row>
    <row r="4" spans="1:7" ht="24" customHeight="1" x14ac:dyDescent="0.45">
      <c r="A4" s="368"/>
      <c r="B4" s="368"/>
      <c r="C4" s="369"/>
      <c r="D4" s="369"/>
      <c r="E4" s="369"/>
      <c r="F4" s="369"/>
    </row>
    <row r="5" spans="1:7" ht="30" customHeight="1" thickBot="1" x14ac:dyDescent="0.5">
      <c r="A5" s="370" t="s">
        <v>558</v>
      </c>
      <c r="B5" s="370"/>
      <c r="C5" s="370"/>
      <c r="D5" s="370"/>
      <c r="E5" s="370"/>
      <c r="F5" s="370"/>
    </row>
    <row r="6" spans="1:7" ht="30" customHeight="1" thickBot="1" x14ac:dyDescent="0.5">
      <c r="A6" s="355"/>
      <c r="B6" s="356"/>
      <c r="C6" s="358" t="s">
        <v>533</v>
      </c>
      <c r="D6" s="359"/>
      <c r="E6" s="360"/>
      <c r="F6" s="51" t="s">
        <v>565</v>
      </c>
    </row>
    <row r="7" spans="1:7" s="59" customFormat="1" ht="30" customHeight="1" thickTop="1" thickBot="1" x14ac:dyDescent="0.5">
      <c r="A7" s="364" t="s">
        <v>562</v>
      </c>
      <c r="B7" s="82" t="s">
        <v>536</v>
      </c>
      <c r="C7" s="83">
        <v>45674</v>
      </c>
      <c r="D7" s="84" t="s">
        <v>537</v>
      </c>
      <c r="E7" s="85">
        <f>C7+$B$1</f>
        <v>45680</v>
      </c>
      <c r="F7" s="90">
        <v>45663</v>
      </c>
    </row>
    <row r="8" spans="1:7" s="59" customFormat="1" ht="30" customHeight="1" thickTop="1" x14ac:dyDescent="0.45">
      <c r="A8" s="365"/>
      <c r="B8" s="371" t="s">
        <v>539</v>
      </c>
      <c r="C8" s="83">
        <v>45688</v>
      </c>
      <c r="D8" s="84" t="s">
        <v>538</v>
      </c>
      <c r="E8" s="85">
        <f>C8+$B$1</f>
        <v>45694</v>
      </c>
      <c r="F8" s="90">
        <v>45679</v>
      </c>
    </row>
    <row r="9" spans="1:7" s="59" customFormat="1" ht="30" customHeight="1" thickBot="1" x14ac:dyDescent="0.5">
      <c r="A9" s="365"/>
      <c r="B9" s="372"/>
      <c r="C9" s="61">
        <v>45702</v>
      </c>
      <c r="D9" s="62" t="s">
        <v>537</v>
      </c>
      <c r="E9" s="63">
        <f t="shared" ref="E9:E28" si="0">C9+$B$1</f>
        <v>45708</v>
      </c>
      <c r="F9" s="65">
        <v>45693</v>
      </c>
    </row>
    <row r="10" spans="1:7" s="59" customFormat="1" ht="30" customHeight="1" thickTop="1" x14ac:dyDescent="0.45">
      <c r="A10" s="365"/>
      <c r="B10" s="371" t="s">
        <v>540</v>
      </c>
      <c r="C10" s="54">
        <v>45716</v>
      </c>
      <c r="D10" s="55" t="s">
        <v>537</v>
      </c>
      <c r="E10" s="56">
        <f t="shared" si="0"/>
        <v>45722</v>
      </c>
      <c r="F10" s="58">
        <v>45707</v>
      </c>
    </row>
    <row r="11" spans="1:7" s="59" customFormat="1" ht="30" customHeight="1" thickBot="1" x14ac:dyDescent="0.5">
      <c r="A11" s="365"/>
      <c r="B11" s="372"/>
      <c r="C11" s="86">
        <v>45730</v>
      </c>
      <c r="D11" s="87" t="s">
        <v>538</v>
      </c>
      <c r="E11" s="88">
        <f t="shared" si="0"/>
        <v>45736</v>
      </c>
      <c r="F11" s="65">
        <v>45721</v>
      </c>
    </row>
    <row r="12" spans="1:7" s="59" customFormat="1" ht="30" customHeight="1" thickTop="1" thickBot="1" x14ac:dyDescent="0.5">
      <c r="A12" s="365"/>
      <c r="B12" s="82" t="s">
        <v>541</v>
      </c>
      <c r="C12" s="83">
        <v>45758</v>
      </c>
      <c r="D12" s="84" t="s">
        <v>537</v>
      </c>
      <c r="E12" s="85">
        <f t="shared" si="0"/>
        <v>45764</v>
      </c>
      <c r="F12" s="90">
        <v>45749</v>
      </c>
    </row>
    <row r="13" spans="1:7" s="59" customFormat="1" ht="30" customHeight="1" thickTop="1" x14ac:dyDescent="0.45">
      <c r="A13" s="365"/>
      <c r="B13" s="371" t="s">
        <v>542</v>
      </c>
      <c r="C13" s="83">
        <v>45772</v>
      </c>
      <c r="D13" s="84" t="s">
        <v>538</v>
      </c>
      <c r="E13" s="85">
        <f t="shared" si="0"/>
        <v>45778</v>
      </c>
      <c r="F13" s="90">
        <v>45763</v>
      </c>
    </row>
    <row r="14" spans="1:7" s="59" customFormat="1" ht="30" customHeight="1" thickBot="1" x14ac:dyDescent="0.5">
      <c r="A14" s="365"/>
      <c r="B14" s="372"/>
      <c r="C14" s="61">
        <v>45793</v>
      </c>
      <c r="D14" s="62" t="s">
        <v>537</v>
      </c>
      <c r="E14" s="63">
        <f t="shared" si="0"/>
        <v>45799</v>
      </c>
      <c r="F14" s="65">
        <v>45784</v>
      </c>
    </row>
    <row r="15" spans="1:7" s="59" customFormat="1" ht="30" customHeight="1" thickTop="1" thickBot="1" x14ac:dyDescent="0.5">
      <c r="A15" s="365"/>
      <c r="B15" s="52" t="s">
        <v>543</v>
      </c>
      <c r="C15" s="83">
        <v>45821</v>
      </c>
      <c r="D15" s="84" t="s">
        <v>537</v>
      </c>
      <c r="E15" s="85">
        <f t="shared" si="0"/>
        <v>45827</v>
      </c>
      <c r="F15" s="90">
        <v>45812</v>
      </c>
    </row>
    <row r="16" spans="1:7" s="59" customFormat="1" ht="30" customHeight="1" thickTop="1" x14ac:dyDescent="0.45">
      <c r="A16" s="365"/>
      <c r="B16" s="371" t="s">
        <v>544</v>
      </c>
      <c r="C16" s="83">
        <v>45835</v>
      </c>
      <c r="D16" s="84" t="s">
        <v>538</v>
      </c>
      <c r="E16" s="85">
        <f t="shared" si="0"/>
        <v>45841</v>
      </c>
      <c r="F16" s="90">
        <v>45826</v>
      </c>
    </row>
    <row r="17" spans="1:6" ht="30" customHeight="1" x14ac:dyDescent="0.45">
      <c r="A17" s="365"/>
      <c r="B17" s="373"/>
      <c r="C17" s="103">
        <v>45849</v>
      </c>
      <c r="D17" s="102" t="s">
        <v>537</v>
      </c>
      <c r="E17" s="101">
        <f t="shared" si="0"/>
        <v>45855</v>
      </c>
      <c r="F17" s="93">
        <v>45840</v>
      </c>
    </row>
    <row r="18" spans="1:6" ht="30" customHeight="1" thickBot="1" x14ac:dyDescent="0.5">
      <c r="A18" s="365"/>
      <c r="B18" s="372"/>
      <c r="C18" s="61">
        <v>45863</v>
      </c>
      <c r="D18" s="62" t="s">
        <v>538</v>
      </c>
      <c r="E18" s="63">
        <f t="shared" si="0"/>
        <v>45869</v>
      </c>
      <c r="F18" s="65">
        <v>45854</v>
      </c>
    </row>
    <row r="19" spans="1:6" ht="30" customHeight="1" thickTop="1" thickBot="1" x14ac:dyDescent="0.5">
      <c r="A19" s="365"/>
      <c r="B19" s="82" t="s">
        <v>545</v>
      </c>
      <c r="C19" s="83">
        <v>45884</v>
      </c>
      <c r="D19" s="84" t="s">
        <v>537</v>
      </c>
      <c r="E19" s="85">
        <f t="shared" si="0"/>
        <v>45890</v>
      </c>
      <c r="F19" s="90">
        <v>45875</v>
      </c>
    </row>
    <row r="20" spans="1:6" ht="30" customHeight="1" thickTop="1" x14ac:dyDescent="0.45">
      <c r="A20" s="365"/>
      <c r="B20" s="371" t="s">
        <v>559</v>
      </c>
      <c r="C20" s="83">
        <v>45898</v>
      </c>
      <c r="D20" s="84" t="s">
        <v>538</v>
      </c>
      <c r="E20" s="85">
        <f t="shared" si="0"/>
        <v>45904</v>
      </c>
      <c r="F20" s="90">
        <v>45889</v>
      </c>
    </row>
    <row r="21" spans="1:6" ht="30" customHeight="1" thickBot="1" x14ac:dyDescent="0.5">
      <c r="A21" s="365"/>
      <c r="B21" s="372"/>
      <c r="C21" s="61">
        <v>45912</v>
      </c>
      <c r="D21" s="62" t="s">
        <v>538</v>
      </c>
      <c r="E21" s="63">
        <f t="shared" si="0"/>
        <v>45918</v>
      </c>
      <c r="F21" s="65">
        <v>45903</v>
      </c>
    </row>
    <row r="22" spans="1:6" ht="30" customHeight="1" thickTop="1" x14ac:dyDescent="0.45">
      <c r="A22" s="365"/>
      <c r="B22" s="371" t="s">
        <v>547</v>
      </c>
      <c r="C22" s="83">
        <v>45926</v>
      </c>
      <c r="D22" s="84" t="s">
        <v>537</v>
      </c>
      <c r="E22" s="85">
        <f t="shared" si="0"/>
        <v>45932</v>
      </c>
      <c r="F22" s="90">
        <v>45917</v>
      </c>
    </row>
    <row r="23" spans="1:6" ht="30" customHeight="1" x14ac:dyDescent="0.45">
      <c r="A23" s="365"/>
      <c r="B23" s="373"/>
      <c r="C23" s="103">
        <v>45940</v>
      </c>
      <c r="D23" s="102" t="s">
        <v>538</v>
      </c>
      <c r="E23" s="101">
        <f t="shared" si="0"/>
        <v>45946</v>
      </c>
      <c r="F23" s="93">
        <v>45931</v>
      </c>
    </row>
    <row r="24" spans="1:6" ht="30" customHeight="1" thickBot="1" x14ac:dyDescent="0.5">
      <c r="A24" s="365"/>
      <c r="B24" s="372"/>
      <c r="C24" s="61">
        <v>45954</v>
      </c>
      <c r="D24" s="62" t="s">
        <v>537</v>
      </c>
      <c r="E24" s="63">
        <f t="shared" si="0"/>
        <v>45960</v>
      </c>
      <c r="F24" s="65">
        <v>45945</v>
      </c>
    </row>
    <row r="25" spans="1:6" ht="30" customHeight="1" thickTop="1" x14ac:dyDescent="0.45">
      <c r="A25" s="365"/>
      <c r="B25" s="371" t="s">
        <v>566</v>
      </c>
      <c r="C25" s="94">
        <v>45968</v>
      </c>
      <c r="D25" s="95" t="s">
        <v>538</v>
      </c>
      <c r="E25" s="96">
        <f t="shared" si="0"/>
        <v>45974</v>
      </c>
      <c r="F25" s="93">
        <v>45959</v>
      </c>
    </row>
    <row r="26" spans="1:6" ht="30" customHeight="1" thickBot="1" x14ac:dyDescent="0.5">
      <c r="A26" s="365"/>
      <c r="B26" s="372"/>
      <c r="C26" s="61">
        <v>45982</v>
      </c>
      <c r="D26" s="62" t="s">
        <v>538</v>
      </c>
      <c r="E26" s="63">
        <f t="shared" si="0"/>
        <v>45988</v>
      </c>
      <c r="F26" s="65">
        <v>45973</v>
      </c>
    </row>
    <row r="27" spans="1:6" ht="30" customHeight="1" thickTop="1" x14ac:dyDescent="0.45">
      <c r="A27" s="365"/>
      <c r="B27" s="371" t="s">
        <v>549</v>
      </c>
      <c r="C27" s="83">
        <v>45996</v>
      </c>
      <c r="D27" s="84" t="s">
        <v>537</v>
      </c>
      <c r="E27" s="85">
        <f t="shared" si="0"/>
        <v>46002</v>
      </c>
      <c r="F27" s="90">
        <v>45987</v>
      </c>
    </row>
    <row r="28" spans="1:6" ht="30" customHeight="1" thickBot="1" x14ac:dyDescent="0.5">
      <c r="A28" s="366"/>
      <c r="B28" s="374"/>
      <c r="C28" s="68">
        <v>46010</v>
      </c>
      <c r="D28" s="69" t="s">
        <v>537</v>
      </c>
      <c r="E28" s="97">
        <f t="shared" si="0"/>
        <v>46016</v>
      </c>
      <c r="F28" s="72">
        <v>46001</v>
      </c>
    </row>
    <row r="29" spans="1:6" ht="18" customHeight="1" x14ac:dyDescent="0.45">
      <c r="A29" s="73" t="s">
        <v>550</v>
      </c>
      <c r="B29" s="74"/>
      <c r="C29" s="45"/>
      <c r="E29" s="76"/>
      <c r="F29" s="87"/>
    </row>
    <row r="30" spans="1:6" ht="18" customHeight="1" x14ac:dyDescent="0.45">
      <c r="A30" s="77" t="s">
        <v>551</v>
      </c>
      <c r="B30" s="78"/>
      <c r="C30" s="79"/>
      <c r="D30" s="80"/>
      <c r="E30" s="78"/>
      <c r="F30" s="78"/>
    </row>
    <row r="31" spans="1:6" ht="18" customHeight="1" x14ac:dyDescent="0.45">
      <c r="A31" s="77" t="s">
        <v>552</v>
      </c>
      <c r="B31" s="74"/>
      <c r="C31" s="45"/>
      <c r="E31" s="76"/>
    </row>
    <row r="32" spans="1:6" ht="18" customHeight="1" x14ac:dyDescent="0.45">
      <c r="A32" s="77" t="s">
        <v>553</v>
      </c>
      <c r="B32" s="78"/>
      <c r="C32" s="79"/>
      <c r="D32" s="80"/>
      <c r="E32" s="78"/>
      <c r="F32" s="78"/>
    </row>
    <row r="33" spans="1:5" ht="18" customHeight="1" x14ac:dyDescent="0.45">
      <c r="A33" s="81" t="s">
        <v>554</v>
      </c>
    </row>
    <row r="34" spans="1:5" ht="18" customHeight="1" x14ac:dyDescent="0.45">
      <c r="A34" s="77" t="s">
        <v>555</v>
      </c>
    </row>
    <row r="35" spans="1:5" ht="16.5" customHeight="1" x14ac:dyDescent="0.45">
      <c r="A35" s="98" t="s">
        <v>556</v>
      </c>
    </row>
    <row r="36" spans="1:5" ht="16.5" customHeight="1" x14ac:dyDescent="0.45">
      <c r="C36" s="45"/>
      <c r="E36" s="76"/>
    </row>
  </sheetData>
  <mergeCells count="15">
    <mergeCell ref="A7:A28"/>
    <mergeCell ref="B8:B9"/>
    <mergeCell ref="B10:B11"/>
    <mergeCell ref="B13:B14"/>
    <mergeCell ref="B16:B18"/>
    <mergeCell ref="B20:B21"/>
    <mergeCell ref="B22:B24"/>
    <mergeCell ref="B25:B26"/>
    <mergeCell ref="B27:B28"/>
    <mergeCell ref="A2:D2"/>
    <mergeCell ref="A3:B4"/>
    <mergeCell ref="C3:F4"/>
    <mergeCell ref="A5:F5"/>
    <mergeCell ref="A6:B6"/>
    <mergeCell ref="C6:E6"/>
  </mergeCells>
  <phoneticPr fontId="2"/>
  <printOptions horizontalCentered="1" verticalCentered="1"/>
  <pageMargins left="0.19685039370078741" right="0.31496062992125984" top="0.39370078740157483" bottom="0.39370078740157483" header="0.51181102362204722" footer="0.51181102362204722"/>
  <pageSetup paperSize="9" scale="84" orientation="portrait" r:id="rId1"/>
  <headerFooter alignWithMargins="0"/>
  <rowBreaks count="1" manualBreakCount="1">
    <brk id="31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お願い</vt:lpstr>
      <vt:lpstr>まるごとチラシ折込発注書</vt:lpstr>
      <vt:lpstr>チラシのみの配布発注書</vt:lpstr>
      <vt:lpstr>2025年情報誌スケジュール</vt:lpstr>
      <vt:lpstr>2025年チラシスケジュール</vt:lpstr>
      <vt:lpstr>'2025年チラシスケジュール'!Print_Area</vt:lpstr>
      <vt:lpstr>'2025年情報誌スケジュール'!Print_Area</vt:lpstr>
      <vt:lpstr>チラシのみの配布発注書!Print_Area</vt:lpstr>
      <vt:lpstr>まるごとチラシ折込発注書!Print_Area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萌愛</dc:creator>
  <cp:lastModifiedBy>高頭　昂太</cp:lastModifiedBy>
  <cp:lastPrinted>2025-02-04T05:15:38Z</cp:lastPrinted>
  <dcterms:created xsi:type="dcterms:W3CDTF">2024-03-14T05:36:04Z</dcterms:created>
  <dcterms:modified xsi:type="dcterms:W3CDTF">2025-02-13T10:06:48Z</dcterms:modified>
</cp:coreProperties>
</file>