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高頭　昂太\Desktop\更新用データ\長岡\"/>
    </mc:Choice>
  </mc:AlternateContent>
  <xr:revisionPtr revIDLastSave="0" documentId="13_ncr:1_{22B03AFA-A1E1-4787-9287-CDCA5F9BCD5C}" xr6:coauthVersionLast="47" xr6:coauthVersionMax="47" xr10:uidLastSave="{00000000-0000-0000-0000-000000000000}"/>
  <bookViews>
    <workbookView xWindow="-108" yWindow="-108" windowWidth="23256" windowHeight="12456" xr2:uid="{6694DA13-1DF8-4D82-944D-919431F07ED6}"/>
  </bookViews>
  <sheets>
    <sheet name="お願い" sheetId="4" r:id="rId1"/>
    <sheet name="まるごとチラシ折込発注書" sheetId="1" r:id="rId2"/>
    <sheet name="チラシのみの配布発注書" sheetId="2" r:id="rId3"/>
    <sheet name="発行スケジュール（まるごと）" sheetId="5" r:id="rId4"/>
    <sheet name="発行スケジュール（チラシ）" sheetId="6" r:id="rId5"/>
  </sheets>
  <definedNames>
    <definedName name="_xlnm.Print_Area" localSheetId="2">チラシのみの配布発注書!$A$1:$L$48</definedName>
    <definedName name="_xlnm.Print_Area" localSheetId="1">まるごとチラシ折込発注書!$A$1:$L$96</definedName>
    <definedName name="_xlnm.Print_Area" localSheetId="4">'発行スケジュール（チラシ）'!$A$2:$G$37</definedName>
    <definedName name="_xlnm.Print_Area" localSheetId="3">'発行スケジュール（まるごと）'!$A$1:$H$36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6" l="1"/>
  <c r="G30" i="6" s="1"/>
  <c r="E30" i="6"/>
  <c r="F29" i="6"/>
  <c r="G29" i="6" s="1"/>
  <c r="E29" i="6"/>
  <c r="F28" i="6"/>
  <c r="G28" i="6" s="1"/>
  <c r="E28" i="6"/>
  <c r="G27" i="6"/>
  <c r="F27" i="6"/>
  <c r="E27" i="6"/>
  <c r="F26" i="6"/>
  <c r="G26" i="6" s="1"/>
  <c r="E26" i="6"/>
  <c r="F25" i="6"/>
  <c r="G25" i="6" s="1"/>
  <c r="E25" i="6"/>
  <c r="F24" i="6"/>
  <c r="G24" i="6" s="1"/>
  <c r="E24" i="6"/>
  <c r="F23" i="6"/>
  <c r="G23" i="6" s="1"/>
  <c r="E23" i="6"/>
  <c r="F22" i="6"/>
  <c r="G22" i="6" s="1"/>
  <c r="E22" i="6"/>
  <c r="F21" i="6"/>
  <c r="E21" i="6"/>
  <c r="F20" i="6"/>
  <c r="G20" i="6" s="1"/>
  <c r="E20" i="6"/>
  <c r="F19" i="6"/>
  <c r="G19" i="6" s="1"/>
  <c r="E19" i="6"/>
  <c r="F18" i="6"/>
  <c r="G18" i="6" s="1"/>
  <c r="E18" i="6"/>
  <c r="F17" i="6"/>
  <c r="G17" i="6" s="1"/>
  <c r="E17" i="6"/>
  <c r="G16" i="6"/>
  <c r="F16" i="6"/>
  <c r="E16" i="6"/>
  <c r="F15" i="6"/>
  <c r="G15" i="6" s="1"/>
  <c r="E15" i="6"/>
  <c r="F14" i="6"/>
  <c r="G14" i="6" s="1"/>
  <c r="E14" i="6"/>
  <c r="F13" i="6"/>
  <c r="G13" i="6" s="1"/>
  <c r="E13" i="6"/>
  <c r="F12" i="6"/>
  <c r="G12" i="6" s="1"/>
  <c r="E12" i="6"/>
  <c r="F11" i="6"/>
  <c r="G11" i="6" s="1"/>
  <c r="E11" i="6"/>
  <c r="F10" i="6"/>
  <c r="G10" i="6" s="1"/>
  <c r="E10" i="6"/>
  <c r="F9" i="6"/>
  <c r="G9" i="6" s="1"/>
  <c r="E9" i="6"/>
  <c r="G8" i="6"/>
  <c r="E8" i="6"/>
  <c r="G7" i="6"/>
  <c r="E7" i="6"/>
  <c r="A3" i="6"/>
  <c r="H29" i="5"/>
  <c r="D29" i="5"/>
  <c r="F29" i="5" s="1"/>
  <c r="H28" i="5"/>
  <c r="D28" i="5"/>
  <c r="F28" i="5" s="1"/>
  <c r="H27" i="5"/>
  <c r="D27" i="5"/>
  <c r="F27" i="5" s="1"/>
  <c r="H26" i="5"/>
  <c r="D26" i="5"/>
  <c r="F26" i="5" s="1"/>
  <c r="H25" i="5"/>
  <c r="D25" i="5"/>
  <c r="F25" i="5" s="1"/>
  <c r="H24" i="5"/>
  <c r="D24" i="5"/>
  <c r="F24" i="5" s="1"/>
  <c r="H23" i="5"/>
  <c r="D23" i="5"/>
  <c r="F23" i="5" s="1"/>
  <c r="H22" i="5"/>
  <c r="D22" i="5"/>
  <c r="F22" i="5" s="1"/>
  <c r="H21" i="5"/>
  <c r="D21" i="5"/>
  <c r="F21" i="5" s="1"/>
  <c r="H20" i="5"/>
  <c r="D20" i="5"/>
  <c r="F20" i="5" s="1"/>
  <c r="H19" i="5"/>
  <c r="D19" i="5"/>
  <c r="F19" i="5" s="1"/>
  <c r="H18" i="5"/>
  <c r="D18" i="5"/>
  <c r="F18" i="5" s="1"/>
  <c r="H17" i="5"/>
  <c r="D17" i="5"/>
  <c r="F17" i="5" s="1"/>
  <c r="H16" i="5"/>
  <c r="D16" i="5"/>
  <c r="F16" i="5" s="1"/>
  <c r="H15" i="5"/>
  <c r="D15" i="5"/>
  <c r="F15" i="5" s="1"/>
  <c r="H14" i="5"/>
  <c r="D14" i="5"/>
  <c r="F14" i="5" s="1"/>
  <c r="H13" i="5"/>
  <c r="D13" i="5"/>
  <c r="F13" i="5" s="1"/>
  <c r="H12" i="5"/>
  <c r="D12" i="5"/>
  <c r="F12" i="5" s="1"/>
  <c r="H11" i="5"/>
  <c r="D11" i="5"/>
  <c r="F11" i="5" s="1"/>
  <c r="H10" i="5"/>
  <c r="F10" i="5"/>
  <c r="D10" i="5"/>
  <c r="H9" i="5"/>
  <c r="D9" i="5"/>
  <c r="F9" i="5" s="1"/>
  <c r="H8" i="5"/>
  <c r="D8" i="5"/>
  <c r="F8" i="5" s="1"/>
  <c r="H7" i="5"/>
  <c r="D7" i="5"/>
  <c r="F7" i="5" s="1"/>
  <c r="H6" i="5"/>
  <c r="D6" i="5"/>
  <c r="F6" i="5" s="1"/>
  <c r="A3" i="5"/>
  <c r="I45" i="2" l="1"/>
  <c r="I42" i="2"/>
  <c r="I43" i="2"/>
  <c r="I46" i="2"/>
  <c r="F91" i="1"/>
  <c r="F92" i="1"/>
  <c r="F95" i="1"/>
  <c r="F94" i="1"/>
  <c r="L25" i="2" l="1"/>
  <c r="H30" i="2"/>
  <c r="L86" i="1"/>
  <c r="D95" i="1"/>
  <c r="H80" i="1"/>
  <c r="L46" i="1"/>
  <c r="E52" i="1"/>
  <c r="A52" i="1"/>
  <c r="G4" i="2" l="1"/>
  <c r="G4" i="1"/>
  <c r="G52" i="1" l="1"/>
  <c r="I49" i="1"/>
  <c r="K46" i="1" l="1"/>
  <c r="L54" i="1"/>
  <c r="L53" i="1"/>
  <c r="L52" i="1"/>
  <c r="J54" i="1"/>
  <c r="J53" i="1"/>
  <c r="J52" i="1"/>
  <c r="C95" i="1"/>
  <c r="K86" i="1"/>
  <c r="G80" i="1"/>
  <c r="K25" i="2"/>
  <c r="G30" i="2"/>
  <c r="K33" i="2" l="1"/>
  <c r="K88" i="1"/>
  <c r="J51" i="1"/>
</calcChain>
</file>

<file path=xl/sharedStrings.xml><?xml version="1.0" encoding="utf-8"?>
<sst xmlns="http://schemas.openxmlformats.org/spreadsheetml/2006/main" count="790" uniqueCount="580">
  <si>
    <t>チラシ折込発注書</t>
    <rPh sb="3" eb="5">
      <t>オリコミ</t>
    </rPh>
    <rPh sb="5" eb="8">
      <t>ハッチュウショ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</si>
  <si>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</si>
  <si>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</si>
  <si>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●長岡川東エリア</t>
    <rPh sb="1" eb="3">
      <t>ナガオカ</t>
    </rPh>
    <rPh sb="3" eb="5">
      <t>カワヒガシ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</si>
  <si>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</si>
  <si>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</si>
  <si>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1-1</t>
    <phoneticPr fontId="3"/>
  </si>
  <si>
    <t>南町1～3</t>
    <rPh sb="0" eb="1">
      <t>ミナミ</t>
    </rPh>
    <rPh sb="1" eb="2">
      <t>マチ</t>
    </rPh>
    <phoneticPr fontId="3"/>
  </si>
  <si>
    <t>14-1</t>
  </si>
  <si>
    <t>中島1～2</t>
    <rPh sb="0" eb="2">
      <t>ナカジマ</t>
    </rPh>
    <phoneticPr fontId="3"/>
  </si>
  <si>
    <t>30-1</t>
  </si>
  <si>
    <t>寿1～3</t>
    <rPh sb="0" eb="1">
      <t>コトブキ</t>
    </rPh>
    <phoneticPr fontId="3"/>
  </si>
  <si>
    <t>49-1</t>
  </si>
  <si>
    <t>下々条</t>
    <rPh sb="0" eb="3">
      <t>シモゲジョウ</t>
    </rPh>
    <phoneticPr fontId="3"/>
  </si>
  <si>
    <t>1-2</t>
  </si>
  <si>
    <t>柏町1～2</t>
    <phoneticPr fontId="3"/>
  </si>
  <si>
    <t>14-2</t>
  </si>
  <si>
    <t>中島3～4</t>
    <rPh sb="0" eb="2">
      <t>ナカジマ</t>
    </rPh>
    <phoneticPr fontId="3"/>
  </si>
  <si>
    <t>30-2</t>
  </si>
  <si>
    <t>城岡1～3</t>
    <rPh sb="0" eb="2">
      <t>ジョウオカ</t>
    </rPh>
    <phoneticPr fontId="3"/>
  </si>
  <si>
    <t>49-1-2</t>
  </si>
  <si>
    <t>下々条町</t>
    <rPh sb="0" eb="3">
      <t>シモゲジョウ</t>
    </rPh>
    <rPh sb="3" eb="4">
      <t>マチ</t>
    </rPh>
    <phoneticPr fontId="3"/>
  </si>
  <si>
    <t>2-1</t>
    <phoneticPr fontId="3"/>
  </si>
  <si>
    <t>千歳1～3
宮原1～3</t>
    <rPh sb="0" eb="2">
      <t>センザイ</t>
    </rPh>
    <rPh sb="6" eb="8">
      <t>ミヤバラ</t>
    </rPh>
    <phoneticPr fontId="3"/>
  </si>
  <si>
    <t>15-1</t>
  </si>
  <si>
    <t>中島5～7</t>
    <rPh sb="0" eb="2">
      <t>ナカジマ</t>
    </rPh>
    <phoneticPr fontId="3"/>
  </si>
  <si>
    <t>31-1</t>
  </si>
  <si>
    <t>宮内1～2</t>
    <rPh sb="0" eb="2">
      <t>ミヤウチ</t>
    </rPh>
    <phoneticPr fontId="3"/>
  </si>
  <si>
    <t>49-2</t>
  </si>
  <si>
    <t>宝4～5
中瀬1～2</t>
    <rPh sb="0" eb="1">
      <t>タカラ</t>
    </rPh>
    <rPh sb="5" eb="7">
      <t>ナカセ</t>
    </rPh>
    <phoneticPr fontId="3"/>
  </si>
  <si>
    <t>3-1</t>
    <phoneticPr fontId="3"/>
  </si>
  <si>
    <t>幸町1～3
千手1～3</t>
    <rPh sb="0" eb="2">
      <t>サイワイチョウ</t>
    </rPh>
    <rPh sb="6" eb="8">
      <t>センジュ</t>
    </rPh>
    <phoneticPr fontId="3"/>
  </si>
  <si>
    <t>16-1</t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</si>
  <si>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3"/>
  </si>
  <si>
    <t>31-2</t>
  </si>
  <si>
    <t>宮内3～4</t>
    <rPh sb="0" eb="2">
      <t>ミヤウチ</t>
    </rPh>
    <phoneticPr fontId="3"/>
  </si>
  <si>
    <t>49-3</t>
  </si>
  <si>
    <t>4-1</t>
    <phoneticPr fontId="3"/>
  </si>
  <si>
    <t>西千手1～3</t>
    <rPh sb="0" eb="1">
      <t>ニシ</t>
    </rPh>
    <rPh sb="1" eb="3">
      <t>センジュ</t>
    </rPh>
    <phoneticPr fontId="3"/>
  </si>
  <si>
    <t>17-1</t>
  </si>
  <si>
    <t>水道町1～5</t>
    <rPh sb="0" eb="2">
      <t>スイドウ</t>
    </rPh>
    <rPh sb="2" eb="3">
      <t>チョウ</t>
    </rPh>
    <phoneticPr fontId="3"/>
  </si>
  <si>
    <t>32-1</t>
  </si>
  <si>
    <t>宮内5～6</t>
    <rPh sb="0" eb="2">
      <t>ミヤウチ</t>
    </rPh>
    <phoneticPr fontId="3"/>
  </si>
  <si>
    <t>49-3-1</t>
  </si>
  <si>
    <t>4-1-2</t>
    <phoneticPr fontId="3"/>
  </si>
  <si>
    <t>草生津1～3</t>
    <phoneticPr fontId="3"/>
  </si>
  <si>
    <t>18-1</t>
  </si>
  <si>
    <t>昭和1～2</t>
    <rPh sb="0" eb="2">
      <t>ショウワ</t>
    </rPh>
    <phoneticPr fontId="3"/>
  </si>
  <si>
    <t>32-2</t>
  </si>
  <si>
    <t>宮内7～8</t>
    <rPh sb="0" eb="2">
      <t>ミヤウチ</t>
    </rPh>
    <phoneticPr fontId="3"/>
  </si>
  <si>
    <t>50-1</t>
  </si>
  <si>
    <t>高見町</t>
    <rPh sb="0" eb="1">
      <t>タカ</t>
    </rPh>
    <rPh sb="1" eb="2">
      <t>ミ</t>
    </rPh>
    <rPh sb="2" eb="3">
      <t>マチ</t>
    </rPh>
    <phoneticPr fontId="3"/>
  </si>
  <si>
    <t>4-2</t>
    <phoneticPr fontId="3"/>
  </si>
  <si>
    <t>山田1～3</t>
    <rPh sb="0" eb="2">
      <t>ヤマダ</t>
    </rPh>
    <phoneticPr fontId="3"/>
  </si>
  <si>
    <t>18-2</t>
  </si>
  <si>
    <t>松葉1～2</t>
    <rPh sb="0" eb="2">
      <t>マツバ</t>
    </rPh>
    <phoneticPr fontId="3"/>
  </si>
  <si>
    <t>33-1</t>
  </si>
  <si>
    <t>50-2</t>
  </si>
  <si>
    <t>5-1</t>
    <phoneticPr fontId="3"/>
  </si>
  <si>
    <t>台町1～2
弓町1～2</t>
    <rPh sb="0" eb="2">
      <t>ダイマチ</t>
    </rPh>
    <rPh sb="6" eb="8">
      <t>ユミマチ</t>
    </rPh>
    <phoneticPr fontId="3"/>
  </si>
  <si>
    <t>19-1</t>
  </si>
  <si>
    <t>西神田町1～2
西神田町</t>
    <rPh sb="0" eb="1">
      <t>ニシ</t>
    </rPh>
    <rPh sb="1" eb="3">
      <t>カンダ</t>
    </rPh>
    <rPh sb="3" eb="4">
      <t>マチ</t>
    </rPh>
    <rPh sb="8" eb="9">
      <t>ニシ</t>
    </rPh>
    <rPh sb="9" eb="11">
      <t>カンダ</t>
    </rPh>
    <rPh sb="11" eb="12">
      <t>マチ</t>
    </rPh>
    <phoneticPr fontId="3"/>
  </si>
  <si>
    <t>34-1</t>
  </si>
  <si>
    <t>摂田屋1～2</t>
    <rPh sb="0" eb="3">
      <t>セッタヤ</t>
    </rPh>
    <phoneticPr fontId="3"/>
  </si>
  <si>
    <t>50-3</t>
  </si>
  <si>
    <t>天神町</t>
    <rPh sb="0" eb="3">
      <t>テンジンマチ</t>
    </rPh>
    <phoneticPr fontId="3"/>
  </si>
  <si>
    <t>6-1</t>
    <phoneticPr fontId="3"/>
  </si>
  <si>
    <t>四郎丸1～4</t>
    <rPh sb="0" eb="3">
      <t>シロウマル</t>
    </rPh>
    <phoneticPr fontId="3"/>
  </si>
  <si>
    <t>19-2</t>
  </si>
  <si>
    <t>石内1～2
泉1～2</t>
    <rPh sb="0" eb="2">
      <t>イシウチ</t>
    </rPh>
    <rPh sb="6" eb="7">
      <t>イズミ</t>
    </rPh>
    <phoneticPr fontId="3"/>
  </si>
  <si>
    <t>34-2</t>
  </si>
  <si>
    <t>摂田屋3～5</t>
    <rPh sb="0" eb="3">
      <t>セッタヤ</t>
    </rPh>
    <phoneticPr fontId="3"/>
  </si>
  <si>
    <t>51-1</t>
  </si>
  <si>
    <t>東高見1、高見1～2
新組町(一部)</t>
    <rPh sb="0" eb="1">
      <t>ヒガシ</t>
    </rPh>
    <rPh sb="1" eb="3">
      <t>タカミ</t>
    </rPh>
    <rPh sb="5" eb="7">
      <t>タカミ</t>
    </rPh>
    <rPh sb="11" eb="12">
      <t>シン</t>
    </rPh>
    <rPh sb="12" eb="13">
      <t>グミ</t>
    </rPh>
    <rPh sb="13" eb="14">
      <t>マチ</t>
    </rPh>
    <rPh sb="15" eb="17">
      <t>イチブ</t>
    </rPh>
    <phoneticPr fontId="3"/>
  </si>
  <si>
    <t>7-1</t>
    <phoneticPr fontId="3"/>
  </si>
  <si>
    <t>学校町1</t>
    <rPh sb="0" eb="2">
      <t>ガッコウ</t>
    </rPh>
    <rPh sb="2" eb="3">
      <t>マチ</t>
    </rPh>
    <phoneticPr fontId="3"/>
  </si>
  <si>
    <t>長町1～2
稽古町</t>
    <rPh sb="0" eb="2">
      <t>ナガマチ</t>
    </rPh>
    <rPh sb="6" eb="8">
      <t>ケイコ</t>
    </rPh>
    <rPh sb="8" eb="9">
      <t>マチ</t>
    </rPh>
    <phoneticPr fontId="3"/>
  </si>
  <si>
    <t>34-3</t>
  </si>
  <si>
    <t>摂田屋町</t>
    <rPh sb="0" eb="3">
      <t>セッタヤ</t>
    </rPh>
    <rPh sb="3" eb="4">
      <t>マチ</t>
    </rPh>
    <phoneticPr fontId="3"/>
  </si>
  <si>
    <t>52-1</t>
  </si>
  <si>
    <t>美園</t>
    <rPh sb="0" eb="2">
      <t>ミソノ</t>
    </rPh>
    <phoneticPr fontId="3"/>
  </si>
  <si>
    <t>7-2</t>
  </si>
  <si>
    <t>学校町2</t>
    <rPh sb="0" eb="2">
      <t>ガッコウ</t>
    </rPh>
    <rPh sb="2" eb="3">
      <t>マチ</t>
    </rPh>
    <phoneticPr fontId="3"/>
  </si>
  <si>
    <t>20-2</t>
  </si>
  <si>
    <t>神田1～3
袋町1～3、関東町</t>
    <rPh sb="0" eb="2">
      <t>カンダ</t>
    </rPh>
    <rPh sb="6" eb="7">
      <t>フクロ</t>
    </rPh>
    <rPh sb="7" eb="8">
      <t>マチ</t>
    </rPh>
    <rPh sb="12" eb="14">
      <t>カントウ</t>
    </rPh>
    <rPh sb="14" eb="15">
      <t>チョウ</t>
    </rPh>
    <phoneticPr fontId="3"/>
  </si>
  <si>
    <t>35-1</t>
  </si>
  <si>
    <t>曲新町1～3
曲新町</t>
    <rPh sb="0" eb="3">
      <t>マガリアラマチ</t>
    </rPh>
    <rPh sb="7" eb="10">
      <t>マガリアラマチ</t>
    </rPh>
    <phoneticPr fontId="3"/>
  </si>
  <si>
    <t>52-2</t>
  </si>
  <si>
    <t>豊</t>
    <rPh sb="0" eb="1">
      <t>ユタカ</t>
    </rPh>
    <phoneticPr fontId="3"/>
  </si>
  <si>
    <t>7-3</t>
  </si>
  <si>
    <t>学校町3</t>
    <rPh sb="0" eb="2">
      <t>ガッコウ</t>
    </rPh>
    <rPh sb="2" eb="3">
      <t>マチ</t>
    </rPh>
    <phoneticPr fontId="3"/>
  </si>
  <si>
    <t>21-1</t>
  </si>
  <si>
    <t>福住1～3</t>
    <rPh sb="0" eb="2">
      <t>フクズミ</t>
    </rPh>
    <phoneticPr fontId="3"/>
  </si>
  <si>
    <t>36-1</t>
  </si>
  <si>
    <t>前島町
上前島町3</t>
    <rPh sb="0" eb="2">
      <t>マエジマ</t>
    </rPh>
    <rPh sb="2" eb="3">
      <t>マチ</t>
    </rPh>
    <rPh sb="4" eb="8">
      <t>カミマエジママチ</t>
    </rPh>
    <phoneticPr fontId="3"/>
  </si>
  <si>
    <t>52-3</t>
  </si>
  <si>
    <t>新保1</t>
    <rPh sb="0" eb="2">
      <t>ニイボ</t>
    </rPh>
    <phoneticPr fontId="3"/>
  </si>
  <si>
    <t>8-1</t>
    <phoneticPr fontId="3"/>
  </si>
  <si>
    <t>金房1～3</t>
    <rPh sb="0" eb="1">
      <t>カネ</t>
    </rPh>
    <rPh sb="1" eb="2">
      <t>フサ</t>
    </rPh>
    <phoneticPr fontId="3"/>
  </si>
  <si>
    <t>21-2</t>
  </si>
  <si>
    <t>東神田1～3
愛宕1～3</t>
    <rPh sb="0" eb="1">
      <t>ヒガシ</t>
    </rPh>
    <rPh sb="1" eb="3">
      <t>カンダ</t>
    </rPh>
    <rPh sb="7" eb="9">
      <t>アタゴ</t>
    </rPh>
    <phoneticPr fontId="3"/>
  </si>
  <si>
    <t>36-2</t>
  </si>
  <si>
    <t>前島町
上前島町2</t>
    <rPh sb="0" eb="2">
      <t>マエジマ</t>
    </rPh>
    <rPh sb="2" eb="3">
      <t>マチ</t>
    </rPh>
    <rPh sb="4" eb="8">
      <t>カミマエジママチ</t>
    </rPh>
    <phoneticPr fontId="3"/>
  </si>
  <si>
    <t>53-1</t>
  </si>
  <si>
    <t>新保2～3</t>
    <rPh sb="0" eb="2">
      <t>シンボ</t>
    </rPh>
    <phoneticPr fontId="3"/>
  </si>
  <si>
    <t>8-2</t>
    <phoneticPr fontId="3"/>
  </si>
  <si>
    <t>土合1～3</t>
    <rPh sb="0" eb="2">
      <t>ドアイ</t>
    </rPh>
    <phoneticPr fontId="3"/>
  </si>
  <si>
    <t>22-1</t>
  </si>
  <si>
    <t>干場1～2</t>
    <rPh sb="0" eb="2">
      <t>ホシバ</t>
    </rPh>
    <phoneticPr fontId="3"/>
  </si>
  <si>
    <t>37-1</t>
  </si>
  <si>
    <t>豊詰町</t>
    <rPh sb="0" eb="1">
      <t>トヨ</t>
    </rPh>
    <rPh sb="1" eb="2">
      <t>ヅ</t>
    </rPh>
    <rPh sb="2" eb="3">
      <t>マチ</t>
    </rPh>
    <phoneticPr fontId="3"/>
  </si>
  <si>
    <t>53-2</t>
  </si>
  <si>
    <t>新保4～6</t>
    <rPh sb="0" eb="2">
      <t>シンボ</t>
    </rPh>
    <phoneticPr fontId="3"/>
  </si>
  <si>
    <t>8-3</t>
  </si>
  <si>
    <t>土合4、5</t>
    <rPh sb="0" eb="2">
      <t>ドアイ</t>
    </rPh>
    <phoneticPr fontId="3"/>
  </si>
  <si>
    <t>22-2</t>
  </si>
  <si>
    <t>地蔵1～2</t>
    <rPh sb="0" eb="2">
      <t>ジゾウ</t>
    </rPh>
    <phoneticPr fontId="3"/>
  </si>
  <si>
    <t>37-2</t>
  </si>
  <si>
    <t>下条町</t>
    <rPh sb="0" eb="2">
      <t>ゲジョウ</t>
    </rPh>
    <rPh sb="2" eb="3">
      <t>マチ</t>
    </rPh>
    <phoneticPr fontId="3"/>
  </si>
  <si>
    <t>54-1</t>
  </si>
  <si>
    <t>堀金1～3</t>
    <rPh sb="0" eb="2">
      <t>ホリガネ</t>
    </rPh>
    <phoneticPr fontId="3"/>
  </si>
  <si>
    <t>9-1</t>
    <phoneticPr fontId="3"/>
  </si>
  <si>
    <t>前田1～3</t>
    <rPh sb="0" eb="2">
      <t>マエダ</t>
    </rPh>
    <phoneticPr fontId="3"/>
  </si>
  <si>
    <t>23-1</t>
  </si>
  <si>
    <t>今朝白1</t>
    <rPh sb="0" eb="2">
      <t>ケサ</t>
    </rPh>
    <rPh sb="2" eb="3">
      <t>シロ</t>
    </rPh>
    <phoneticPr fontId="3"/>
  </si>
  <si>
    <t>38-1</t>
  </si>
  <si>
    <t>宮栄1～3</t>
    <rPh sb="0" eb="1">
      <t>ミヤ</t>
    </rPh>
    <rPh sb="1" eb="2">
      <t>サカエ</t>
    </rPh>
    <phoneticPr fontId="3"/>
  </si>
  <si>
    <t>54-2</t>
  </si>
  <si>
    <t>永田1～4
永田町(一部)</t>
    <rPh sb="0" eb="2">
      <t>ナガタ</t>
    </rPh>
    <rPh sb="6" eb="8">
      <t>ナガタ</t>
    </rPh>
    <rPh sb="8" eb="9">
      <t>マチ</t>
    </rPh>
    <rPh sb="10" eb="12">
      <t>イチブ</t>
    </rPh>
    <phoneticPr fontId="3"/>
  </si>
  <si>
    <t>9-1-2</t>
    <phoneticPr fontId="3"/>
  </si>
  <si>
    <t>美沢1
長倉西町</t>
    <rPh sb="0" eb="2">
      <t>ミサワ</t>
    </rPh>
    <rPh sb="4" eb="6">
      <t>ナガクラ</t>
    </rPh>
    <rPh sb="6" eb="8">
      <t>ニシマチ</t>
    </rPh>
    <phoneticPr fontId="3"/>
  </si>
  <si>
    <t>23-2</t>
  </si>
  <si>
    <t>今朝白2</t>
    <rPh sb="0" eb="2">
      <t>ケサ</t>
    </rPh>
    <rPh sb="2" eb="3">
      <t>シロ</t>
    </rPh>
    <phoneticPr fontId="3"/>
  </si>
  <si>
    <t>要町1～3
西宮内1～2</t>
    <rPh sb="0" eb="1">
      <t>カナメ</t>
    </rPh>
    <rPh sb="1" eb="2">
      <t>マチ</t>
    </rPh>
    <rPh sb="6" eb="7">
      <t>ニシ</t>
    </rPh>
    <rPh sb="7" eb="9">
      <t>ミヤウチ</t>
    </rPh>
    <phoneticPr fontId="3"/>
  </si>
  <si>
    <t>55-1</t>
  </si>
  <si>
    <t>稲保町1～2</t>
    <rPh sb="0" eb="1">
      <t>イナ</t>
    </rPh>
    <rPh sb="1" eb="2">
      <t>ホ</t>
    </rPh>
    <rPh sb="2" eb="3">
      <t>マチ</t>
    </rPh>
    <phoneticPr fontId="3"/>
  </si>
  <si>
    <t>9-2</t>
    <phoneticPr fontId="3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</si>
  <si>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3"/>
  </si>
  <si>
    <t>23-3</t>
  </si>
  <si>
    <t>今朝白3</t>
    <rPh sb="0" eb="2">
      <t>ケサ</t>
    </rPh>
    <rPh sb="2" eb="3">
      <t>シロ</t>
    </rPh>
    <phoneticPr fontId="3"/>
  </si>
  <si>
    <t>39-1</t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</si>
  <si>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3"/>
  </si>
  <si>
    <t>55-1-2</t>
  </si>
  <si>
    <t>稲保南、稲葉</t>
    <rPh sb="0" eb="1">
      <t>イナ</t>
    </rPh>
    <rPh sb="1" eb="2">
      <t>ホ</t>
    </rPh>
    <rPh sb="2" eb="3">
      <t>ミナミ</t>
    </rPh>
    <rPh sb="4" eb="6">
      <t>イナバ</t>
    </rPh>
    <phoneticPr fontId="3"/>
  </si>
  <si>
    <t>10-1</t>
    <phoneticPr fontId="3"/>
  </si>
  <si>
    <t>住吉1～3</t>
    <rPh sb="0" eb="2">
      <t>スミヨシ</t>
    </rPh>
    <phoneticPr fontId="3"/>
  </si>
  <si>
    <t>24-1</t>
    <phoneticPr fontId="3"/>
  </si>
  <si>
    <t>川崎1(一部)</t>
    <rPh sb="0" eb="2">
      <t>カワサキ</t>
    </rPh>
    <rPh sb="4" eb="6">
      <t>イチブ</t>
    </rPh>
    <phoneticPr fontId="3"/>
  </si>
  <si>
    <t>今井1～3</t>
    <rPh sb="0" eb="2">
      <t>イマイ</t>
    </rPh>
    <phoneticPr fontId="3"/>
  </si>
  <si>
    <t>小曽根
亀貝</t>
    <rPh sb="0" eb="3">
      <t>コゾネ</t>
    </rPh>
    <rPh sb="4" eb="6">
      <t>カメガイ</t>
    </rPh>
    <phoneticPr fontId="3"/>
  </si>
  <si>
    <t>10-2</t>
    <phoneticPr fontId="3"/>
  </si>
  <si>
    <t>末広1～3</t>
    <rPh sb="0" eb="2">
      <t>スエヒロ</t>
    </rPh>
    <phoneticPr fontId="3"/>
  </si>
  <si>
    <t>24-2</t>
    <phoneticPr fontId="3"/>
  </si>
  <si>
    <t>川崎1～2</t>
    <rPh sb="0" eb="2">
      <t>カワサキ</t>
    </rPh>
    <phoneticPr fontId="3"/>
  </si>
  <si>
    <t>41-1</t>
  </si>
  <si>
    <t>平島1～3
平島町</t>
    <rPh sb="0" eb="2">
      <t>ヘイジマ</t>
    </rPh>
    <rPh sb="6" eb="8">
      <t>ヘイジマ</t>
    </rPh>
    <rPh sb="8" eb="9">
      <t>マチ</t>
    </rPh>
    <phoneticPr fontId="3"/>
  </si>
  <si>
    <t>10-2-1</t>
    <phoneticPr fontId="3"/>
  </si>
  <si>
    <t>曙1～4</t>
    <rPh sb="0" eb="1">
      <t>アケボノ</t>
    </rPh>
    <phoneticPr fontId="3"/>
  </si>
  <si>
    <t>25-1</t>
    <phoneticPr fontId="3"/>
  </si>
  <si>
    <t>川崎3</t>
    <rPh sb="0" eb="2">
      <t>カワサキ</t>
    </rPh>
    <phoneticPr fontId="3"/>
  </si>
  <si>
    <t>41-2</t>
  </si>
  <si>
    <t>水梨町</t>
    <rPh sb="0" eb="2">
      <t>ミズナシ</t>
    </rPh>
    <rPh sb="2" eb="3">
      <t>マチ</t>
    </rPh>
    <phoneticPr fontId="3"/>
  </si>
  <si>
    <t>長岡川東エリア合計</t>
    <rPh sb="0" eb="2">
      <t>ナガオカ</t>
    </rPh>
    <rPh sb="2" eb="3">
      <t>カワ</t>
    </rPh>
    <rPh sb="3" eb="4">
      <t>ヒガシ</t>
    </rPh>
    <rPh sb="7" eb="9">
      <t>ゴウケイ</t>
    </rPh>
    <phoneticPr fontId="3"/>
  </si>
  <si>
    <t>10-3</t>
    <phoneticPr fontId="3"/>
  </si>
  <si>
    <t>花園1～3</t>
    <rPh sb="0" eb="2">
      <t>ハナゾノ</t>
    </rPh>
    <phoneticPr fontId="3"/>
  </si>
  <si>
    <t>25-2</t>
  </si>
  <si>
    <t>川崎町(一部)</t>
    <rPh sb="0" eb="3">
      <t>カワサキマチ</t>
    </rPh>
    <rPh sb="4" eb="6">
      <t>イチブ</t>
    </rPh>
    <phoneticPr fontId="3"/>
  </si>
  <si>
    <t>44-1</t>
  </si>
  <si>
    <t>10-4</t>
    <phoneticPr fontId="3"/>
  </si>
  <si>
    <t>花園東1～2
錦1～3</t>
    <rPh sb="0" eb="2">
      <t>ハナゾノ</t>
    </rPh>
    <rPh sb="2" eb="3">
      <t>ヒガシ</t>
    </rPh>
    <rPh sb="7" eb="8">
      <t>ニシキ</t>
    </rPh>
    <phoneticPr fontId="3"/>
  </si>
  <si>
    <t>26-1</t>
    <phoneticPr fontId="3"/>
  </si>
  <si>
    <t>川崎4～5</t>
    <rPh sb="0" eb="2">
      <t>カワサキ</t>
    </rPh>
    <phoneticPr fontId="3"/>
  </si>
  <si>
    <t>44-2</t>
  </si>
  <si>
    <t>上条、豊田</t>
  </si>
  <si>
    <t>10-5</t>
  </si>
  <si>
    <t>花園南</t>
    <rPh sb="0" eb="2">
      <t>ハナゾノ</t>
    </rPh>
    <rPh sb="2" eb="3">
      <t>ミナミ</t>
    </rPh>
    <phoneticPr fontId="3"/>
  </si>
  <si>
    <t>27-1</t>
    <phoneticPr fontId="3"/>
  </si>
  <si>
    <t>川崎6</t>
    <rPh sb="0" eb="2">
      <t>カワサキ</t>
    </rPh>
    <phoneticPr fontId="3"/>
  </si>
  <si>
    <t>45-1</t>
  </si>
  <si>
    <t>高町1～4、高畑町
町田町</t>
    <rPh sb="0" eb="1">
      <t>タカ</t>
    </rPh>
    <rPh sb="1" eb="2">
      <t>マチ</t>
    </rPh>
    <rPh sb="6" eb="9">
      <t>タカバタケチョウ</t>
    </rPh>
    <rPh sb="10" eb="13">
      <t>マチダマチ</t>
    </rPh>
    <phoneticPr fontId="3"/>
  </si>
  <si>
    <t>10-6</t>
  </si>
  <si>
    <t>旭岡</t>
    <rPh sb="0" eb="2">
      <t>アサヒオカ</t>
    </rPh>
    <phoneticPr fontId="3"/>
  </si>
  <si>
    <t>27-2</t>
  </si>
  <si>
    <t>46-1</t>
  </si>
  <si>
    <t>11-1</t>
    <phoneticPr fontId="3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</si>
  <si>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3"/>
  </si>
  <si>
    <t>28-1</t>
    <phoneticPr fontId="3"/>
  </si>
  <si>
    <t>新町1～2
東新町1～3</t>
    <rPh sb="0" eb="2">
      <t>アラマチ</t>
    </rPh>
    <rPh sb="6" eb="7">
      <t>ヒガシ</t>
    </rPh>
    <rPh sb="7" eb="9">
      <t>アラマチ</t>
    </rPh>
    <phoneticPr fontId="3"/>
  </si>
  <si>
    <t>46-1-2</t>
  </si>
  <si>
    <t>11-2</t>
    <phoneticPr fontId="3"/>
  </si>
  <si>
    <t>殿町1～3
旭町1～2</t>
    <rPh sb="0" eb="1">
      <t>トノ</t>
    </rPh>
    <rPh sb="1" eb="2">
      <t>マチ</t>
    </rPh>
    <rPh sb="6" eb="8">
      <t>アサヒチョウ</t>
    </rPh>
    <phoneticPr fontId="3"/>
  </si>
  <si>
    <t>28-2</t>
    <phoneticPr fontId="3"/>
  </si>
  <si>
    <t>東栄1～3
琴平1～3</t>
    <rPh sb="0" eb="1">
      <t>ヒガシ</t>
    </rPh>
    <rPh sb="1" eb="2">
      <t>エイ</t>
    </rPh>
    <rPh sb="6" eb="8">
      <t>コトヒラ</t>
    </rPh>
    <phoneticPr fontId="3"/>
  </si>
  <si>
    <t>46-2</t>
  </si>
  <si>
    <t>中沢1</t>
    <rPh sb="0" eb="2">
      <t>ナカザワ</t>
    </rPh>
    <phoneticPr fontId="3"/>
  </si>
  <si>
    <t>11-3</t>
    <phoneticPr fontId="3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</si>
  <si>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3"/>
  </si>
  <si>
    <t>29-1</t>
    <phoneticPr fontId="3"/>
  </si>
  <si>
    <t>西新町1～2
東蔵王2～3</t>
    <rPh sb="0" eb="3">
      <t>ニシアラマチ</t>
    </rPh>
    <rPh sb="7" eb="8">
      <t>ヒガシ</t>
    </rPh>
    <rPh sb="8" eb="10">
      <t>ザオウ</t>
    </rPh>
    <phoneticPr fontId="3"/>
  </si>
  <si>
    <t>46-2-2</t>
  </si>
  <si>
    <t>中沢2</t>
    <rPh sb="0" eb="1">
      <t>ナカ</t>
    </rPh>
    <rPh sb="1" eb="2">
      <t>サワ</t>
    </rPh>
    <phoneticPr fontId="3"/>
  </si>
  <si>
    <t>12-1</t>
    <phoneticPr fontId="3"/>
  </si>
  <si>
    <t>表町1～2</t>
    <rPh sb="0" eb="2">
      <t>オモテマチ</t>
    </rPh>
    <phoneticPr fontId="3"/>
  </si>
  <si>
    <t>29-2</t>
    <phoneticPr fontId="3"/>
  </si>
  <si>
    <t>蔵王1～2</t>
    <rPh sb="0" eb="2">
      <t>ザオウ</t>
    </rPh>
    <phoneticPr fontId="3"/>
  </si>
  <si>
    <t>46-3</t>
  </si>
  <si>
    <t>12-2</t>
  </si>
  <si>
    <t>表町3～4
呉服町</t>
    <rPh sb="0" eb="2">
      <t>オモテマチ</t>
    </rPh>
    <rPh sb="6" eb="8">
      <t>ゴフク</t>
    </rPh>
    <rPh sb="8" eb="9">
      <t>マチ</t>
    </rPh>
    <phoneticPr fontId="3"/>
  </si>
  <si>
    <t>29-3</t>
    <phoneticPr fontId="3"/>
  </si>
  <si>
    <t>西蔵王1～3</t>
    <phoneticPr fontId="3"/>
  </si>
  <si>
    <t>46-3-2</t>
  </si>
  <si>
    <t>13-1</t>
    <phoneticPr fontId="3"/>
  </si>
  <si>
    <t>47-1</t>
  </si>
  <si>
    <t>若草町1～3</t>
    <rPh sb="0" eb="2">
      <t>ワカクサ</t>
    </rPh>
    <rPh sb="2" eb="3">
      <t>マチ</t>
    </rPh>
    <phoneticPr fontId="3"/>
  </si>
  <si>
    <t>13-2</t>
  </si>
  <si>
    <t>48-1</t>
  </si>
  <si>
    <t>中貫町1～3
悠久町1～3</t>
    <rPh sb="0" eb="2">
      <t>ナカヌキ</t>
    </rPh>
    <rPh sb="2" eb="3">
      <t>マチ</t>
    </rPh>
    <rPh sb="7" eb="10">
      <t>ユウキュウチョウ</t>
    </rPh>
    <phoneticPr fontId="3"/>
  </si>
  <si>
    <t>No.</t>
    <phoneticPr fontId="3"/>
  </si>
  <si>
    <t>55-2</t>
    <phoneticPr fontId="2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</si>
  <si>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</si>
  <si>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</si>
  <si>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</si>
  <si>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</si>
  <si>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57-1</t>
  </si>
  <si>
    <t>大島本町1～3</t>
    <rPh sb="0" eb="2">
      <t>オオジマ</t>
    </rPh>
    <rPh sb="2" eb="4">
      <t>ホンチョウ</t>
    </rPh>
    <phoneticPr fontId="4"/>
  </si>
  <si>
    <t>57-2</t>
  </si>
  <si>
    <t>大島本町4～5</t>
    <rPh sb="0" eb="2">
      <t>オオジマ</t>
    </rPh>
    <rPh sb="2" eb="4">
      <t>ホンチョウ</t>
    </rPh>
    <phoneticPr fontId="4"/>
  </si>
  <si>
    <t>58-1</t>
  </si>
  <si>
    <t>大島新町1～5</t>
    <rPh sb="0" eb="2">
      <t>オオジマ</t>
    </rPh>
    <rPh sb="2" eb="4">
      <t>シンマチ</t>
    </rPh>
    <phoneticPr fontId="4"/>
  </si>
  <si>
    <t>59-1</t>
  </si>
  <si>
    <t>緑町1</t>
    <rPh sb="0" eb="1">
      <t>ミドリ</t>
    </rPh>
    <rPh sb="1" eb="2">
      <t>マチ</t>
    </rPh>
    <phoneticPr fontId="4"/>
  </si>
  <si>
    <t>59-2</t>
  </si>
  <si>
    <t>緑町2～3</t>
    <rPh sb="0" eb="1">
      <t>ミドリ</t>
    </rPh>
    <rPh sb="1" eb="2">
      <t>チョウ</t>
    </rPh>
    <phoneticPr fontId="4"/>
  </si>
  <si>
    <t>60-1</t>
  </si>
  <si>
    <t>大山1～3</t>
    <rPh sb="0" eb="2">
      <t>オオヤマ</t>
    </rPh>
    <phoneticPr fontId="4"/>
  </si>
  <si>
    <t>60-2</t>
  </si>
  <si>
    <t>北山1,2</t>
    <rPh sb="0" eb="2">
      <t>キタヤマ</t>
    </rPh>
    <phoneticPr fontId="4"/>
  </si>
  <si>
    <t>60-2-2</t>
  </si>
  <si>
    <t>北山3,4</t>
    <rPh sb="0" eb="2">
      <t>キタヤマ</t>
    </rPh>
    <phoneticPr fontId="4"/>
  </si>
  <si>
    <t>61-1</t>
  </si>
  <si>
    <t>下山1・2</t>
    <rPh sb="0" eb="2">
      <t>シモヤマ</t>
    </rPh>
    <phoneticPr fontId="4"/>
  </si>
  <si>
    <t>61-1-2</t>
  </si>
  <si>
    <t>下山5・6</t>
    <rPh sb="0" eb="2">
      <t>シモヤマ</t>
    </rPh>
    <phoneticPr fontId="4"/>
  </si>
  <si>
    <t>61-2</t>
  </si>
  <si>
    <t>下山3・4
西津町・七日町(一部)</t>
    <rPh sb="0" eb="2">
      <t>シモヤマ</t>
    </rPh>
    <rPh sb="6" eb="7">
      <t>ニシ</t>
    </rPh>
    <rPh sb="7" eb="8">
      <t>ヅ</t>
    </rPh>
    <rPh sb="8" eb="9">
      <t>マチ</t>
    </rPh>
    <rPh sb="10" eb="13">
      <t>ナノカマチ</t>
    </rPh>
    <rPh sb="14" eb="16">
      <t>イチブ</t>
    </rPh>
    <phoneticPr fontId="4"/>
  </si>
  <si>
    <t>62-1</t>
  </si>
  <si>
    <t>希望が丘1
希望が丘南5～6</t>
    <rPh sb="0" eb="2">
      <t>キボウ</t>
    </rPh>
    <rPh sb="3" eb="4">
      <t>オカ</t>
    </rPh>
    <rPh sb="6" eb="8">
      <t>キボウ</t>
    </rPh>
    <rPh sb="9" eb="10">
      <t>オカ</t>
    </rPh>
    <rPh sb="10" eb="11">
      <t>ミナミ</t>
    </rPh>
    <phoneticPr fontId="4"/>
  </si>
  <si>
    <t>62-2</t>
  </si>
  <si>
    <t>希望が丘2～4</t>
    <rPh sb="0" eb="2">
      <t>キボウ</t>
    </rPh>
    <rPh sb="3" eb="4">
      <t>オカ</t>
    </rPh>
    <phoneticPr fontId="4"/>
  </si>
  <si>
    <t>63-1</t>
  </si>
  <si>
    <t>三ツ郷屋1～2
三ツ郷屋町</t>
    <rPh sb="0" eb="1">
      <t>ミツ</t>
    </rPh>
    <rPh sb="2" eb="3">
      <t>ゴウ</t>
    </rPh>
    <rPh sb="3" eb="4">
      <t>ヤ</t>
    </rPh>
    <rPh sb="8" eb="9">
      <t>ミツ</t>
    </rPh>
    <rPh sb="10" eb="11">
      <t>ゴウ</t>
    </rPh>
    <rPh sb="11" eb="12">
      <t>ヤ</t>
    </rPh>
    <rPh sb="12" eb="13">
      <t>マチ</t>
    </rPh>
    <phoneticPr fontId="4"/>
  </si>
  <si>
    <t>64-1</t>
  </si>
  <si>
    <t>古正寺1～2
古正寺町</t>
    <rPh sb="0" eb="3">
      <t>コショウジ</t>
    </rPh>
    <rPh sb="7" eb="10">
      <t>コショウジ</t>
    </rPh>
    <rPh sb="10" eb="11">
      <t>マチ</t>
    </rPh>
    <phoneticPr fontId="4"/>
  </si>
  <si>
    <t>64-2</t>
  </si>
  <si>
    <t>千秋1～2、寺島町
古正寺3</t>
    <rPh sb="0" eb="2">
      <t>センシュウ</t>
    </rPh>
    <rPh sb="6" eb="8">
      <t>テラシマ</t>
    </rPh>
    <rPh sb="8" eb="9">
      <t>マチ</t>
    </rPh>
    <rPh sb="10" eb="13">
      <t>コショウジ</t>
    </rPh>
    <phoneticPr fontId="4"/>
  </si>
  <si>
    <t>65-1</t>
  </si>
  <si>
    <t>蓮潟1～2
雨池町</t>
    <rPh sb="0" eb="1">
      <t>ハス</t>
    </rPh>
    <rPh sb="1" eb="2">
      <t>ガタ</t>
    </rPh>
    <rPh sb="6" eb="8">
      <t>アマイケ</t>
    </rPh>
    <rPh sb="8" eb="9">
      <t>マチ</t>
    </rPh>
    <phoneticPr fontId="4"/>
  </si>
  <si>
    <t>65-2</t>
  </si>
  <si>
    <t>蓮潟3～5</t>
    <rPh sb="0" eb="1">
      <t>ハス</t>
    </rPh>
    <rPh sb="1" eb="2">
      <t>ガタ</t>
    </rPh>
    <phoneticPr fontId="4"/>
  </si>
  <si>
    <t>66-1</t>
  </si>
  <si>
    <t>宮関1～3</t>
    <rPh sb="0" eb="2">
      <t>ミヤゼキ</t>
    </rPh>
    <phoneticPr fontId="4"/>
  </si>
  <si>
    <t>66-2</t>
  </si>
  <si>
    <t>宮関4
鉄工町1～2</t>
    <rPh sb="0" eb="2">
      <t>ミヤゼキ</t>
    </rPh>
    <rPh sb="4" eb="6">
      <t>テッコウ</t>
    </rPh>
    <rPh sb="6" eb="7">
      <t>チョウ</t>
    </rPh>
    <phoneticPr fontId="4"/>
  </si>
  <si>
    <t>67-1</t>
  </si>
  <si>
    <t>下柳1～3
荻野1～2</t>
    <rPh sb="0" eb="2">
      <t>シモヤナギ</t>
    </rPh>
    <rPh sb="6" eb="8">
      <t>オギノ</t>
    </rPh>
    <phoneticPr fontId="4"/>
  </si>
  <si>
    <t>68-1</t>
  </si>
  <si>
    <t>藤沢1～2、渡場町
槇山町、槇下町(一部)</t>
    <rPh sb="0" eb="2">
      <t>フジサワ</t>
    </rPh>
    <rPh sb="6" eb="7">
      <t>ワタリ</t>
    </rPh>
    <rPh sb="7" eb="8">
      <t>バ</t>
    </rPh>
    <rPh sb="8" eb="9">
      <t>マチ</t>
    </rPh>
    <rPh sb="10" eb="12">
      <t>マキヤマ</t>
    </rPh>
    <rPh sb="12" eb="13">
      <t>マチ</t>
    </rPh>
    <rPh sb="14" eb="15">
      <t>マキ</t>
    </rPh>
    <rPh sb="15" eb="16">
      <t>シタ</t>
    </rPh>
    <rPh sb="16" eb="17">
      <t>マチ</t>
    </rPh>
    <rPh sb="18" eb="20">
      <t>イチブ</t>
    </rPh>
    <phoneticPr fontId="4"/>
  </si>
  <si>
    <t>69-1</t>
  </si>
  <si>
    <t>江陽1～2</t>
    <rPh sb="0" eb="2">
      <t>コウヨウ</t>
    </rPh>
    <phoneticPr fontId="4"/>
  </si>
  <si>
    <t>69-2</t>
  </si>
  <si>
    <t>堤町、槇山町(一部)
巻島1～2、上野町</t>
    <rPh sb="0" eb="1">
      <t>ツツミ</t>
    </rPh>
    <rPh sb="1" eb="2">
      <t>マチ</t>
    </rPh>
    <rPh sb="3" eb="5">
      <t>マキヤマ</t>
    </rPh>
    <rPh sb="5" eb="6">
      <t>マチ</t>
    </rPh>
    <rPh sb="7" eb="9">
      <t>イチブ</t>
    </rPh>
    <rPh sb="11" eb="13">
      <t>マキシマ</t>
    </rPh>
    <rPh sb="17" eb="18">
      <t>ウエ</t>
    </rPh>
    <rPh sb="18" eb="19">
      <t>ノ</t>
    </rPh>
    <rPh sb="19" eb="20">
      <t>マチ</t>
    </rPh>
    <phoneticPr fontId="4"/>
  </si>
  <si>
    <t>70-1</t>
  </si>
  <si>
    <t>喜多町、宝地町(一部)
西津</t>
    <rPh sb="0" eb="3">
      <t>キタマチ</t>
    </rPh>
    <rPh sb="4" eb="7">
      <t>ホウジマチ</t>
    </rPh>
    <rPh sb="8" eb="10">
      <t>イチブ</t>
    </rPh>
    <rPh sb="12" eb="13">
      <t>ニシ</t>
    </rPh>
    <rPh sb="13" eb="14">
      <t>ヅ</t>
    </rPh>
    <phoneticPr fontId="4"/>
  </si>
  <si>
    <t>71-1</t>
  </si>
  <si>
    <t>福山町、七日町
石動南町(一部)</t>
    <rPh sb="0" eb="2">
      <t>フクヤマ</t>
    </rPh>
    <rPh sb="2" eb="3">
      <t>マチ</t>
    </rPh>
    <rPh sb="4" eb="7">
      <t>ナノカマチ</t>
    </rPh>
    <rPh sb="8" eb="10">
      <t>イスルギ</t>
    </rPh>
    <rPh sb="10" eb="11">
      <t>ミナミ</t>
    </rPh>
    <rPh sb="11" eb="12">
      <t>マチ</t>
    </rPh>
    <rPh sb="13" eb="15">
      <t>イチブ</t>
    </rPh>
    <phoneticPr fontId="4"/>
  </si>
  <si>
    <t>71-2</t>
  </si>
  <si>
    <t>南七日町</t>
    <rPh sb="0" eb="1">
      <t>ミナミ</t>
    </rPh>
    <rPh sb="1" eb="4">
      <t>ナノカマチ</t>
    </rPh>
    <phoneticPr fontId="4"/>
  </si>
  <si>
    <t>72-1</t>
  </si>
  <si>
    <t>上除町、宝地町（一部）</t>
    <rPh sb="0" eb="1">
      <t>カミ</t>
    </rPh>
    <rPh sb="1" eb="2">
      <t>ノゾ</t>
    </rPh>
    <rPh sb="2" eb="3">
      <t>マチ</t>
    </rPh>
    <rPh sb="4" eb="6">
      <t>ホウチ</t>
    </rPh>
    <rPh sb="6" eb="7">
      <t>マチ</t>
    </rPh>
    <rPh sb="8" eb="10">
      <t>イチブ</t>
    </rPh>
    <phoneticPr fontId="4"/>
  </si>
  <si>
    <t>72-2</t>
  </si>
  <si>
    <t>石動町（一部）</t>
    <rPh sb="0" eb="3">
      <t>イスルギマチ</t>
    </rPh>
    <rPh sb="4" eb="6">
      <t>イチブ</t>
    </rPh>
    <phoneticPr fontId="4"/>
  </si>
  <si>
    <t>73-1</t>
  </si>
  <si>
    <t>73-2</t>
  </si>
  <si>
    <t>関原東町</t>
    <rPh sb="0" eb="2">
      <t>セキハラ</t>
    </rPh>
    <rPh sb="2" eb="3">
      <t>ヒガシ</t>
    </rPh>
    <rPh sb="3" eb="4">
      <t>マチ</t>
    </rPh>
    <phoneticPr fontId="4"/>
  </si>
  <si>
    <t>73-3</t>
  </si>
  <si>
    <t>上除町(一部)
上除町西2(一部)</t>
  </si>
  <si>
    <t>74-1</t>
  </si>
  <si>
    <t>関原南1～5</t>
    <rPh sb="0" eb="2">
      <t>セキハラ</t>
    </rPh>
    <rPh sb="2" eb="3">
      <t>ミナミ</t>
    </rPh>
    <phoneticPr fontId="4"/>
  </si>
  <si>
    <t>75-1</t>
  </si>
  <si>
    <t>75-2</t>
  </si>
  <si>
    <t>関原町2・5</t>
    <rPh sb="0" eb="2">
      <t>セキハラ</t>
    </rPh>
    <rPh sb="2" eb="3">
      <t>マチ</t>
    </rPh>
    <phoneticPr fontId="4"/>
  </si>
  <si>
    <t>75-3</t>
  </si>
  <si>
    <t>76-1</t>
  </si>
  <si>
    <t>青葉台2・4</t>
    <rPh sb="0" eb="3">
      <t>アオバダイ</t>
    </rPh>
    <phoneticPr fontId="4"/>
  </si>
  <si>
    <t>76-1-2</t>
  </si>
  <si>
    <t>陽光台</t>
    <rPh sb="0" eb="2">
      <t>ヨウコウ</t>
    </rPh>
    <rPh sb="2" eb="3">
      <t>ダイ</t>
    </rPh>
    <phoneticPr fontId="4"/>
  </si>
  <si>
    <t>76-2</t>
  </si>
  <si>
    <t>青葉台3</t>
    <rPh sb="0" eb="3">
      <t>アオバダイ</t>
    </rPh>
    <phoneticPr fontId="4"/>
  </si>
  <si>
    <t>76-3</t>
  </si>
  <si>
    <t>青葉台5</t>
    <rPh sb="0" eb="3">
      <t>アオバダイ</t>
    </rPh>
    <phoneticPr fontId="4"/>
  </si>
  <si>
    <t>77-1</t>
  </si>
  <si>
    <t>長峰町</t>
    <rPh sb="0" eb="2">
      <t>ナガミネ</t>
    </rPh>
    <rPh sb="2" eb="3">
      <t>マチ</t>
    </rPh>
    <phoneticPr fontId="4"/>
  </si>
  <si>
    <t>78-1</t>
  </si>
  <si>
    <t>来迎寺
白山1～4</t>
    <rPh sb="0" eb="3">
      <t>ライコウジ</t>
    </rPh>
    <rPh sb="4" eb="6">
      <t>ハクサン</t>
    </rPh>
    <phoneticPr fontId="4"/>
  </si>
  <si>
    <t>78-2</t>
  </si>
  <si>
    <t>来迎寺
白山5～6</t>
    <rPh sb="0" eb="3">
      <t>ライコウジ</t>
    </rPh>
    <rPh sb="4" eb="6">
      <t>ハクサン</t>
    </rPh>
    <phoneticPr fontId="4"/>
  </si>
  <si>
    <t>79-1</t>
  </si>
  <si>
    <t>来迎寺
中央</t>
    <rPh sb="0" eb="3">
      <t>ライコウジ</t>
    </rPh>
    <rPh sb="4" eb="6">
      <t>チュウオウ</t>
    </rPh>
    <phoneticPr fontId="4"/>
  </si>
  <si>
    <t>79-2</t>
  </si>
  <si>
    <t>来迎寺
前田・元町</t>
    <rPh sb="0" eb="3">
      <t>ライコウジ</t>
    </rPh>
    <rPh sb="4" eb="6">
      <t>マエダ</t>
    </rPh>
    <rPh sb="7" eb="9">
      <t>モトマチ</t>
    </rPh>
    <phoneticPr fontId="4"/>
  </si>
  <si>
    <t>1-1</t>
  </si>
  <si>
    <t>本町1～2</t>
    <rPh sb="0" eb="2">
      <t>ホンマチ</t>
    </rPh>
    <phoneticPr fontId="4"/>
  </si>
  <si>
    <t>本町3～4</t>
    <rPh sb="0" eb="2">
      <t>ホンマチ</t>
    </rPh>
    <phoneticPr fontId="4"/>
  </si>
  <si>
    <t>1-3</t>
  </si>
  <si>
    <t>元町1～2</t>
    <rPh sb="0" eb="1">
      <t>モト</t>
    </rPh>
    <rPh sb="1" eb="2">
      <t>マチ</t>
    </rPh>
    <phoneticPr fontId="4"/>
  </si>
  <si>
    <t>2-1</t>
  </si>
  <si>
    <t>新町1～3</t>
    <rPh sb="0" eb="2">
      <t>シンマチ</t>
    </rPh>
    <phoneticPr fontId="4"/>
  </si>
  <si>
    <t>3-1</t>
  </si>
  <si>
    <t>南本町1～2</t>
    <rPh sb="0" eb="1">
      <t>ミナミ</t>
    </rPh>
    <rPh sb="1" eb="3">
      <t>ホンマチ</t>
    </rPh>
    <phoneticPr fontId="4"/>
  </si>
  <si>
    <t>3-2</t>
  </si>
  <si>
    <t>南本町2～3</t>
    <rPh sb="0" eb="1">
      <t>ミナミ</t>
    </rPh>
    <rPh sb="1" eb="3">
      <t>ホンマチ</t>
    </rPh>
    <phoneticPr fontId="4"/>
  </si>
  <si>
    <t>4-1</t>
  </si>
  <si>
    <t>4-1-2</t>
  </si>
  <si>
    <t>4-2</t>
  </si>
  <si>
    <t>学校町2</t>
    <rPh sb="0" eb="3">
      <t>ガッコウチョウ</t>
    </rPh>
    <phoneticPr fontId="4"/>
  </si>
  <si>
    <t>5-1</t>
  </si>
  <si>
    <t>昭和町1～2</t>
    <rPh sb="0" eb="2">
      <t>ショウワ</t>
    </rPh>
    <rPh sb="2" eb="3">
      <t>マチ</t>
    </rPh>
    <phoneticPr fontId="4"/>
  </si>
  <si>
    <t>5-2</t>
  </si>
  <si>
    <t>市野坪町、福島町
葛巻町(一部)</t>
    <rPh sb="0" eb="3">
      <t>イチノツボ</t>
    </rPh>
    <rPh sb="3" eb="4">
      <t>マチ</t>
    </rPh>
    <rPh sb="5" eb="7">
      <t>フクシマ</t>
    </rPh>
    <rPh sb="7" eb="8">
      <t>マチ</t>
    </rPh>
    <rPh sb="9" eb="11">
      <t>クズマキ</t>
    </rPh>
    <rPh sb="11" eb="12">
      <t>マチ</t>
    </rPh>
    <rPh sb="13" eb="15">
      <t>イチブ</t>
    </rPh>
    <phoneticPr fontId="4"/>
  </si>
  <si>
    <t>6-1</t>
  </si>
  <si>
    <t>本所1(市野坪側)</t>
    <rPh sb="0" eb="2">
      <t>ホンジョ</t>
    </rPh>
    <phoneticPr fontId="4"/>
  </si>
  <si>
    <t>6-1-2</t>
  </si>
  <si>
    <t>本所1（学校町側）</t>
    <rPh sb="0" eb="2">
      <t>ホンジョ</t>
    </rPh>
    <rPh sb="4" eb="7">
      <t>ガッコウチョウ</t>
    </rPh>
    <rPh sb="7" eb="8">
      <t>ガワ</t>
    </rPh>
    <phoneticPr fontId="4"/>
  </si>
  <si>
    <t>6-2</t>
  </si>
  <si>
    <t>本所1(一部)
本所2</t>
    <rPh sb="0" eb="2">
      <t>ホンジョ</t>
    </rPh>
    <rPh sb="4" eb="6">
      <t>イチブ</t>
    </rPh>
    <rPh sb="8" eb="10">
      <t>ホンジョ</t>
    </rPh>
    <phoneticPr fontId="4"/>
  </si>
  <si>
    <t>7-1</t>
  </si>
  <si>
    <t>上新田</t>
    <rPh sb="0" eb="1">
      <t>カミ</t>
    </rPh>
    <rPh sb="1" eb="3">
      <t>シンデン</t>
    </rPh>
    <phoneticPr fontId="4"/>
  </si>
  <si>
    <t>8-1</t>
  </si>
  <si>
    <t>今町1～2
猫興野(一部)</t>
    <rPh sb="0" eb="2">
      <t>イママチ</t>
    </rPh>
    <rPh sb="6" eb="7">
      <t>ネコ</t>
    </rPh>
    <rPh sb="7" eb="8">
      <t>コウ</t>
    </rPh>
    <rPh sb="8" eb="9">
      <t>ヤ</t>
    </rPh>
    <rPh sb="10" eb="12">
      <t>イチブ</t>
    </rPh>
    <phoneticPr fontId="4"/>
  </si>
  <si>
    <t>8-2</t>
  </si>
  <si>
    <t>今町3</t>
    <rPh sb="0" eb="2">
      <t>イママチ</t>
    </rPh>
    <phoneticPr fontId="4"/>
  </si>
  <si>
    <t>今町4・6</t>
    <rPh sb="0" eb="2">
      <t>イママチ</t>
    </rPh>
    <phoneticPr fontId="4"/>
  </si>
  <si>
    <t>8-4</t>
  </si>
  <si>
    <t>今町5</t>
    <rPh sb="0" eb="2">
      <t>イママチ</t>
    </rPh>
    <phoneticPr fontId="4"/>
  </si>
  <si>
    <t>9-1</t>
  </si>
  <si>
    <t>葛巻1(一部)
仁嘉町(一部)</t>
    <rPh sb="0" eb="2">
      <t>クズマキ</t>
    </rPh>
    <rPh sb="4" eb="6">
      <t>イチブ</t>
    </rPh>
    <rPh sb="8" eb="9">
      <t>ジン</t>
    </rPh>
    <rPh sb="9" eb="10">
      <t>カ</t>
    </rPh>
    <rPh sb="10" eb="11">
      <t>マチ</t>
    </rPh>
    <rPh sb="12" eb="14">
      <t>イチブ</t>
    </rPh>
    <phoneticPr fontId="4"/>
  </si>
  <si>
    <t>9-2</t>
  </si>
  <si>
    <t>葛巻1(新町側)</t>
    <rPh sb="0" eb="2">
      <t>クズマキ</t>
    </rPh>
    <rPh sb="4" eb="6">
      <t>シンマチ</t>
    </rPh>
    <rPh sb="6" eb="7">
      <t>ガワ</t>
    </rPh>
    <phoneticPr fontId="4"/>
  </si>
  <si>
    <t>9-3</t>
  </si>
  <si>
    <t>葛巻2</t>
  </si>
  <si>
    <t>10-1</t>
  </si>
  <si>
    <t>嶺崎1～2</t>
    <rPh sb="0" eb="2">
      <t>ミネザキ</t>
    </rPh>
    <phoneticPr fontId="4"/>
  </si>
  <si>
    <t>土川1、平成1</t>
    <rPh sb="0" eb="2">
      <t>ツチカワ</t>
    </rPh>
    <rPh sb="4" eb="6">
      <t>ヘイセイ</t>
    </rPh>
    <phoneticPr fontId="4"/>
  </si>
  <si>
    <t>土川2、若葉1</t>
    <rPh sb="0" eb="2">
      <t>ツチカワ</t>
    </rPh>
    <rPh sb="4" eb="6">
      <t>ワカバ</t>
    </rPh>
    <phoneticPr fontId="4"/>
  </si>
  <si>
    <t>上ノ山1～2
平成2</t>
    <rPh sb="0" eb="1">
      <t>ウエ</t>
    </rPh>
    <rPh sb="2" eb="3">
      <t>ヤマ</t>
    </rPh>
    <rPh sb="7" eb="9">
      <t>ヘイセイ</t>
    </rPh>
    <phoneticPr fontId="4"/>
  </si>
  <si>
    <t>上ノ山3～5</t>
    <rPh sb="0" eb="1">
      <t>ウエ</t>
    </rPh>
    <rPh sb="2" eb="3">
      <t>ヤマ</t>
    </rPh>
    <phoneticPr fontId="4"/>
  </si>
  <si>
    <t>本町1～2、元町
日吉1～2</t>
    <rPh sb="0" eb="2">
      <t>モトマチ</t>
    </rPh>
    <rPh sb="6" eb="8">
      <t>モトマチ</t>
    </rPh>
    <rPh sb="9" eb="11">
      <t>ヒヨシ</t>
    </rPh>
    <phoneticPr fontId="4"/>
  </si>
  <si>
    <t>稲荷町、栄町
船岡1～3</t>
    <rPh sb="0" eb="3">
      <t>イナリチョウ</t>
    </rPh>
    <rPh sb="4" eb="5">
      <t>サカエ</t>
    </rPh>
    <rPh sb="5" eb="6">
      <t>マチ</t>
    </rPh>
    <rPh sb="7" eb="9">
      <t>フナオカ</t>
    </rPh>
    <phoneticPr fontId="4"/>
  </si>
  <si>
    <t>千谷川1～4</t>
    <rPh sb="0" eb="2">
      <t>チヤ</t>
    </rPh>
    <rPh sb="2" eb="3">
      <t>ガワ</t>
    </rPh>
    <phoneticPr fontId="4"/>
  </si>
  <si>
    <t>城内1～2</t>
    <rPh sb="0" eb="2">
      <t>ジョウナイ</t>
    </rPh>
    <phoneticPr fontId="4"/>
  </si>
  <si>
    <t>城内3
平沢1～2</t>
    <rPh sb="0" eb="2">
      <t>ジョウナイ</t>
    </rPh>
    <rPh sb="4" eb="6">
      <t>ヒラサワ</t>
    </rPh>
    <phoneticPr fontId="4"/>
  </si>
  <si>
    <t>城内4
桜町(上)(一部)</t>
    <rPh sb="0" eb="2">
      <t>ジョウナイ</t>
    </rPh>
    <rPh sb="4" eb="6">
      <t>サクラマチ</t>
    </rPh>
    <rPh sb="7" eb="8">
      <t>ウエ</t>
    </rPh>
    <rPh sb="10" eb="12">
      <t>イチブ</t>
    </rPh>
    <phoneticPr fontId="4"/>
  </si>
  <si>
    <t>東栄1～3
元中子(一部)</t>
    <rPh sb="0" eb="2">
      <t>トウエイ</t>
    </rPh>
    <rPh sb="6" eb="7">
      <t>モト</t>
    </rPh>
    <rPh sb="7" eb="9">
      <t>ナカコ</t>
    </rPh>
    <rPh sb="10" eb="12">
      <t>イチブ</t>
    </rPh>
    <phoneticPr fontId="4"/>
  </si>
  <si>
    <t>長岡川西エリア合計</t>
    <rPh sb="0" eb="2">
      <t>ナガオカ</t>
    </rPh>
    <rPh sb="2" eb="3">
      <t>カワ</t>
    </rPh>
    <rPh sb="3" eb="4">
      <t>ニシ</t>
    </rPh>
    <rPh sb="7" eb="9">
      <t>ゴウケイ</t>
    </rPh>
    <phoneticPr fontId="3"/>
  </si>
  <si>
    <t>見附エリア合計</t>
    <rPh sb="0" eb="2">
      <t>ミツケ</t>
    </rPh>
    <rPh sb="5" eb="7">
      <t>ゴウケイ</t>
    </rPh>
    <phoneticPr fontId="3"/>
  </si>
  <si>
    <t>小千谷エリア合計</t>
    <rPh sb="0" eb="3">
      <t>オヂヤ</t>
    </rPh>
    <rPh sb="6" eb="8">
      <t>ゴウケイ</t>
    </rPh>
    <phoneticPr fontId="3"/>
  </si>
  <si>
    <t>●見附エリア</t>
    <rPh sb="1" eb="3">
      <t>ミツケ</t>
    </rPh>
    <phoneticPr fontId="2"/>
  </si>
  <si>
    <t>●小千谷エリア</t>
    <rPh sb="1" eb="4">
      <t>オヂヤ</t>
    </rPh>
    <phoneticPr fontId="2"/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</si>
  <si>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</si>
  <si>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</si>
  <si>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</si>
  <si>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</si>
  <si>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</si>
  <si>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</si>
  <si>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</si>
  <si>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</si>
  <si>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</si>
  <si>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</si>
  <si>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</si>
  <si>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</si>
  <si>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</si>
  <si>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本町1、上田町
船江町、柳原町</t>
    <rPh sb="0" eb="2">
      <t>ホンチョウ</t>
    </rPh>
    <phoneticPr fontId="3"/>
  </si>
  <si>
    <t>本町2～3
渡里町</t>
    <rPh sb="0" eb="2">
      <t>ホンチョウ</t>
    </rPh>
    <rPh sb="6" eb="9">
      <t>ワタリマチ</t>
    </rPh>
    <phoneticPr fontId="3"/>
  </si>
  <si>
    <t>川崎町(一部)、平柳</t>
    <rPh sb="0" eb="3">
      <t>カワサキマチ</t>
    </rPh>
    <rPh sb="4" eb="6">
      <t>イチブ</t>
    </rPh>
    <rPh sb="8" eb="10">
      <t>ヒラヤナギ</t>
    </rPh>
    <phoneticPr fontId="3"/>
  </si>
  <si>
    <t>大町1～3
東大町、城南</t>
    <rPh sb="0" eb="2">
      <t>オオマチ</t>
    </rPh>
    <rPh sb="6" eb="7">
      <t>ヒガシ</t>
    </rPh>
    <rPh sb="7" eb="9">
      <t>オオマチ</t>
    </rPh>
    <rPh sb="10" eb="12">
      <t>ジョウナン</t>
    </rPh>
    <phoneticPr fontId="3"/>
  </si>
  <si>
    <t>長倉3～4
長倉南</t>
    <rPh sb="0" eb="2">
      <t>ナガクラ</t>
    </rPh>
    <rPh sb="6" eb="8">
      <t>ナガクラ</t>
    </rPh>
    <rPh sb="8" eb="9">
      <t>ミナミ</t>
    </rPh>
    <phoneticPr fontId="3"/>
  </si>
  <si>
    <t>長倉1～2
悠久町4</t>
    <rPh sb="0" eb="2">
      <t>ナガクラ</t>
    </rPh>
    <rPh sb="6" eb="9">
      <t>ユウキュウチョウ</t>
    </rPh>
    <phoneticPr fontId="3"/>
  </si>
  <si>
    <t>中沢3
中沢町(一部)</t>
    <rPh sb="0" eb="2">
      <t>ナカザワ</t>
    </rPh>
    <rPh sb="4" eb="7">
      <t>ナカザワマチ</t>
    </rPh>
    <rPh sb="8" eb="10">
      <t>イチブ</t>
    </rPh>
    <phoneticPr fontId="3"/>
  </si>
  <si>
    <t>中沢4
中沢町(一部)</t>
    <rPh sb="0" eb="2">
      <t>ナカザワ</t>
    </rPh>
    <rPh sb="4" eb="7">
      <t>ナカザワマチ</t>
    </rPh>
    <rPh sb="8" eb="10">
      <t>イチブ</t>
    </rPh>
    <phoneticPr fontId="3"/>
  </si>
  <si>
    <t>北園町
下々条1～2</t>
    <rPh sb="0" eb="2">
      <t>キタゾノ</t>
    </rPh>
    <rPh sb="2" eb="3">
      <t>マチ</t>
    </rPh>
    <rPh sb="4" eb="7">
      <t>シモゲジョウ</t>
    </rPh>
    <phoneticPr fontId="3"/>
  </si>
  <si>
    <t>原町1～2
宝1～3</t>
    <phoneticPr fontId="2"/>
  </si>
  <si>
    <t>高見、黒津(一部)</t>
    <rPh sb="0" eb="2">
      <t>タカミ</t>
    </rPh>
    <rPh sb="3" eb="5">
      <t>クロヅ</t>
    </rPh>
    <rPh sb="6" eb="8">
      <t>イチブ</t>
    </rPh>
    <phoneticPr fontId="3"/>
  </si>
  <si>
    <t>関原町1、関原西町
五反田町(一部)</t>
    <rPh sb="0" eb="2">
      <t>セキハラ</t>
    </rPh>
    <rPh sb="2" eb="3">
      <t>マチ</t>
    </rPh>
    <rPh sb="5" eb="7">
      <t>セキハラ</t>
    </rPh>
    <rPh sb="7" eb="8">
      <t>ニシ</t>
    </rPh>
    <rPh sb="8" eb="9">
      <t>マチ</t>
    </rPh>
    <rPh sb="10" eb="13">
      <t>ゴタンダ</t>
    </rPh>
    <rPh sb="13" eb="14">
      <t>マチ</t>
    </rPh>
    <rPh sb="15" eb="17">
      <t>イチブ</t>
    </rPh>
    <phoneticPr fontId="4"/>
  </si>
  <si>
    <t>上除町西1、2(一部)
上除町(一部)</t>
    <rPh sb="0" eb="1">
      <t>カミ</t>
    </rPh>
    <rPh sb="1" eb="2">
      <t>ノゾ</t>
    </rPh>
    <rPh sb="2" eb="3">
      <t>マチ</t>
    </rPh>
    <rPh sb="3" eb="4">
      <t>ニシ</t>
    </rPh>
    <rPh sb="8" eb="10">
      <t>イチブ</t>
    </rPh>
    <rPh sb="12" eb="15">
      <t>カミノゾキマチ</t>
    </rPh>
    <rPh sb="16" eb="18">
      <t>イチブ</t>
    </rPh>
    <phoneticPr fontId="4"/>
  </si>
  <si>
    <t>関原町3・5
白鳥町</t>
    <rPh sb="0" eb="2">
      <t>セキハラ</t>
    </rPh>
    <rPh sb="2" eb="3">
      <t>マチ</t>
    </rPh>
    <rPh sb="7" eb="9">
      <t>シラトリ</t>
    </rPh>
    <rPh sb="9" eb="10">
      <t>マチ</t>
    </rPh>
    <phoneticPr fontId="4"/>
  </si>
  <si>
    <t>学校町1
(ネーブル見附側)</t>
    <rPh sb="0" eb="3">
      <t>ガッコウチョウ</t>
    </rPh>
    <rPh sb="10" eb="12">
      <t>ミツケ</t>
    </rPh>
    <rPh sb="12" eb="13">
      <t>ガワ</t>
    </rPh>
    <phoneticPr fontId="6"/>
  </si>
  <si>
    <t>学校町1
(見附小学校側)</t>
    <rPh sb="0" eb="3">
      <t>ガッコウチョウ</t>
    </rPh>
    <rPh sb="6" eb="8">
      <t>ミツケ</t>
    </rPh>
    <rPh sb="8" eb="11">
      <t>ショウガッコウ</t>
    </rPh>
    <rPh sb="11" eb="12">
      <t>ガワ</t>
    </rPh>
    <phoneticPr fontId="6"/>
  </si>
  <si>
    <t>柳橋町、新潟町(一部)
芝野、上新田(一部)</t>
    <rPh sb="0" eb="2">
      <t>ヤナギバシ</t>
    </rPh>
    <rPh sb="2" eb="3">
      <t>マチ</t>
    </rPh>
    <rPh sb="4" eb="6">
      <t>ニイガタ</t>
    </rPh>
    <rPh sb="6" eb="7">
      <t>マチ</t>
    </rPh>
    <rPh sb="8" eb="10">
      <t>イチブ</t>
    </rPh>
    <rPh sb="12" eb="14">
      <t>シバノ</t>
    </rPh>
    <rPh sb="15" eb="16">
      <t>カミ</t>
    </rPh>
    <rPh sb="16" eb="18">
      <t>シンデン</t>
    </rPh>
    <rPh sb="19" eb="21">
      <t>イチブ</t>
    </rPh>
    <phoneticPr fontId="4"/>
  </si>
  <si>
    <t>20-1</t>
    <phoneticPr fontId="2"/>
  </si>
  <si>
    <t>ポスティング発注書</t>
    <rPh sb="6" eb="9">
      <t>ハッチュウショ</t>
    </rPh>
    <phoneticPr fontId="3"/>
  </si>
  <si>
    <t>9-1-2</t>
  </si>
  <si>
    <t>10-2-1</t>
  </si>
  <si>
    <t>10-2</t>
  </si>
  <si>
    <t>10-3</t>
  </si>
  <si>
    <t>10-4</t>
  </si>
  <si>
    <t>11-1</t>
  </si>
  <si>
    <t>11-2</t>
  </si>
  <si>
    <t>11-3</t>
  </si>
  <si>
    <t>12-1</t>
  </si>
  <si>
    <t>13-1</t>
  </si>
  <si>
    <t>南町1～3</t>
    <rPh sb="0" eb="1">
      <t>ミナミ</t>
    </rPh>
    <rPh sb="1" eb="2">
      <t>マチ</t>
    </rPh>
    <phoneticPr fontId="4"/>
  </si>
  <si>
    <t>柏町1～2</t>
  </si>
  <si>
    <t>千歳1～3
宮原1～3</t>
    <rPh sb="0" eb="2">
      <t>センザイ</t>
    </rPh>
    <rPh sb="6" eb="8">
      <t>ミヤバラ</t>
    </rPh>
    <phoneticPr fontId="4"/>
  </si>
  <si>
    <t>幸町1～3
千手1～3</t>
    <rPh sb="0" eb="2">
      <t>サイワイチョウ</t>
    </rPh>
    <rPh sb="6" eb="8">
      <t>センジュ</t>
    </rPh>
    <phoneticPr fontId="4"/>
  </si>
  <si>
    <t>西千手1～3</t>
    <rPh sb="0" eb="1">
      <t>ニシ</t>
    </rPh>
    <rPh sb="1" eb="3">
      <t>センジュ</t>
    </rPh>
    <phoneticPr fontId="4"/>
  </si>
  <si>
    <t>草生津1～3</t>
  </si>
  <si>
    <t>山田1～3</t>
    <rPh sb="0" eb="2">
      <t>ヤマダ</t>
    </rPh>
    <phoneticPr fontId="4"/>
  </si>
  <si>
    <t>台町1～2
弓町1～2</t>
    <rPh sb="0" eb="2">
      <t>ダイマチ</t>
    </rPh>
    <rPh sb="6" eb="8">
      <t>ユミマチ</t>
    </rPh>
    <phoneticPr fontId="4"/>
  </si>
  <si>
    <t>四郎丸1～4</t>
    <rPh sb="0" eb="3">
      <t>シロウマル</t>
    </rPh>
    <phoneticPr fontId="4"/>
  </si>
  <si>
    <t>学校町1</t>
    <rPh sb="0" eb="2">
      <t>ガッコウ</t>
    </rPh>
    <rPh sb="2" eb="3">
      <t>マチ</t>
    </rPh>
    <phoneticPr fontId="4"/>
  </si>
  <si>
    <t>学校町2</t>
    <rPh sb="0" eb="2">
      <t>ガッコウ</t>
    </rPh>
    <rPh sb="2" eb="3">
      <t>マチ</t>
    </rPh>
    <phoneticPr fontId="4"/>
  </si>
  <si>
    <t>学校町3</t>
    <rPh sb="0" eb="2">
      <t>ガッコウ</t>
    </rPh>
    <rPh sb="2" eb="3">
      <t>マチ</t>
    </rPh>
    <phoneticPr fontId="4"/>
  </si>
  <si>
    <t>金房1～3</t>
    <rPh sb="0" eb="1">
      <t>カネ</t>
    </rPh>
    <rPh sb="1" eb="2">
      <t>フサ</t>
    </rPh>
    <phoneticPr fontId="4"/>
  </si>
  <si>
    <t>土合1～3</t>
    <rPh sb="0" eb="2">
      <t>ドアイ</t>
    </rPh>
    <phoneticPr fontId="4"/>
  </si>
  <si>
    <t>土合4、5</t>
    <rPh sb="0" eb="2">
      <t>ドアイ</t>
    </rPh>
    <phoneticPr fontId="4"/>
  </si>
  <si>
    <t>前田1～3</t>
    <rPh sb="0" eb="2">
      <t>マエダ</t>
    </rPh>
    <phoneticPr fontId="4"/>
  </si>
  <si>
    <t>美沢1
長倉西町</t>
    <rPh sb="0" eb="2">
      <t>ミサワ</t>
    </rPh>
    <rPh sb="4" eb="6">
      <t>ナガクラ</t>
    </rPh>
    <rPh sb="6" eb="8">
      <t>ニシマチ</t>
    </rPh>
    <phoneticPr fontId="4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</si>
  <si>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4"/>
  </si>
  <si>
    <t>住吉1～3</t>
    <rPh sb="0" eb="2">
      <t>スミヨシ</t>
    </rPh>
    <phoneticPr fontId="4"/>
  </si>
  <si>
    <t>末広1～3</t>
    <rPh sb="0" eb="2">
      <t>スエヒロ</t>
    </rPh>
    <phoneticPr fontId="4"/>
  </si>
  <si>
    <t>曙1～3</t>
    <rPh sb="0" eb="1">
      <t>アケボノ</t>
    </rPh>
    <phoneticPr fontId="4"/>
  </si>
  <si>
    <t>花園1～3</t>
    <rPh sb="0" eb="2">
      <t>ハナゾノ</t>
    </rPh>
    <phoneticPr fontId="4"/>
  </si>
  <si>
    <t>花園東1～2
錦1～3</t>
    <rPh sb="0" eb="2">
      <t>ハナゾノ</t>
    </rPh>
    <rPh sb="2" eb="3">
      <t>ヒガシ</t>
    </rPh>
    <rPh sb="7" eb="8">
      <t>ニシキ</t>
    </rPh>
    <phoneticPr fontId="4"/>
  </si>
  <si>
    <t>花園南</t>
    <rPh sb="0" eb="2">
      <t>ハナゾノ</t>
    </rPh>
    <rPh sb="2" eb="3">
      <t>ミナミ</t>
    </rPh>
    <phoneticPr fontId="4"/>
  </si>
  <si>
    <t>旭岡</t>
    <rPh sb="0" eb="2">
      <t>アサヒオカ</t>
    </rPh>
    <phoneticPr fontId="4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</si>
  <si>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4"/>
  </si>
  <si>
    <t>殿町1～3
旭町1～2</t>
    <rPh sb="0" eb="1">
      <t>トノ</t>
    </rPh>
    <rPh sb="1" eb="2">
      <t>マチ</t>
    </rPh>
    <rPh sb="6" eb="8">
      <t>アサヒチョウ</t>
    </rPh>
    <phoneticPr fontId="4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</si>
  <si>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4"/>
  </si>
  <si>
    <t>表町1～2</t>
    <rPh sb="0" eb="2">
      <t>オモテマチ</t>
    </rPh>
    <phoneticPr fontId="4"/>
  </si>
  <si>
    <t>表町3～4
呉服町</t>
    <rPh sb="0" eb="2">
      <t>オモテマチ</t>
    </rPh>
    <rPh sb="6" eb="8">
      <t>ゴフク</t>
    </rPh>
    <rPh sb="8" eb="9">
      <t>マチ</t>
    </rPh>
    <phoneticPr fontId="4"/>
  </si>
  <si>
    <t>本町2～3、渡里町</t>
    <rPh sb="0" eb="2">
      <t>ホンチョウ</t>
    </rPh>
    <rPh sb="6" eb="9">
      <t>ワタリマチ</t>
    </rPh>
    <phoneticPr fontId="4"/>
  </si>
  <si>
    <t>本町1、上田町、船江町、柳原町</t>
    <rPh sb="0" eb="2">
      <t>ホンチョウ</t>
    </rPh>
    <phoneticPr fontId="4"/>
  </si>
  <si>
    <t>中島1～2</t>
    <rPh sb="0" eb="2">
      <t>ナカジマ</t>
    </rPh>
    <phoneticPr fontId="4"/>
  </si>
  <si>
    <t>中島3～4</t>
    <rPh sb="0" eb="2">
      <t>ナカジマ</t>
    </rPh>
    <phoneticPr fontId="4"/>
  </si>
  <si>
    <t>中島5～7</t>
    <rPh sb="0" eb="2">
      <t>ナカジマ</t>
    </rPh>
    <phoneticPr fontId="4"/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</si>
  <si>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4"/>
  </si>
  <si>
    <t>水道町1～5</t>
    <rPh sb="0" eb="2">
      <t>スイドウ</t>
    </rPh>
    <rPh sb="2" eb="3">
      <t>チョウ</t>
    </rPh>
    <phoneticPr fontId="4"/>
  </si>
  <si>
    <t>昭和1～2</t>
    <rPh sb="0" eb="2">
      <t>ショウワ</t>
    </rPh>
    <phoneticPr fontId="4"/>
  </si>
  <si>
    <t>松葉1～2</t>
    <rPh sb="0" eb="2">
      <t>マツバ</t>
    </rPh>
    <phoneticPr fontId="4"/>
  </si>
  <si>
    <t>24-1</t>
  </si>
  <si>
    <t>24-2</t>
  </si>
  <si>
    <t>25-1</t>
  </si>
  <si>
    <t>26-1</t>
  </si>
  <si>
    <t>28-1</t>
  </si>
  <si>
    <t>28-2</t>
  </si>
  <si>
    <t>福住1～3</t>
  </si>
  <si>
    <t>東神田1～3
愛宕1～3</t>
  </si>
  <si>
    <t>干場1～2</t>
  </si>
  <si>
    <t>地蔵1～2</t>
  </si>
  <si>
    <t>今朝白1</t>
  </si>
  <si>
    <t>今朝白2</t>
  </si>
  <si>
    <t>今朝白3</t>
  </si>
  <si>
    <t>川崎1(一部)</t>
  </si>
  <si>
    <t>川崎1～2</t>
  </si>
  <si>
    <t>川崎3</t>
  </si>
  <si>
    <t>川崎町(一部)</t>
  </si>
  <si>
    <t>新町1～2
東新町1～3</t>
  </si>
  <si>
    <t>東栄1～3
琴平1～3</t>
  </si>
  <si>
    <t>宮内1～2</t>
    <rPh sb="0" eb="2">
      <t>ミヤウチ</t>
    </rPh>
    <phoneticPr fontId="4"/>
  </si>
  <si>
    <t>宮内3～4</t>
    <rPh sb="0" eb="2">
      <t>ミヤウチ</t>
    </rPh>
    <phoneticPr fontId="4"/>
  </si>
  <si>
    <t>宮内5～6</t>
    <rPh sb="0" eb="2">
      <t>ミヤウチ</t>
    </rPh>
    <phoneticPr fontId="4"/>
  </si>
  <si>
    <t>宮内7～8</t>
    <rPh sb="0" eb="2">
      <t>ミヤウチ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</si>
  <si>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4"/>
  </si>
  <si>
    <t>宮栄1～3</t>
    <rPh sb="0" eb="1">
      <t>ミヤ</t>
    </rPh>
    <rPh sb="1" eb="2">
      <t>サカエ</t>
    </rPh>
    <phoneticPr fontId="4"/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</si>
  <si>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4"/>
  </si>
  <si>
    <t>大島本町1～3</t>
    <rPh sb="0" eb="2">
      <t>オオジマ</t>
    </rPh>
    <rPh sb="2" eb="4">
      <t>ホンマチ</t>
    </rPh>
    <phoneticPr fontId="4"/>
  </si>
  <si>
    <t>大島本町4～5</t>
    <rPh sb="0" eb="2">
      <t>オオジマ</t>
    </rPh>
    <rPh sb="2" eb="4">
      <t>ホンマチ</t>
    </rPh>
    <phoneticPr fontId="4"/>
  </si>
  <si>
    <t>喜多町</t>
    <rPh sb="0" eb="3">
      <t>キタマチ</t>
    </rPh>
    <phoneticPr fontId="4"/>
  </si>
  <si>
    <t>●配布料金</t>
    <rPh sb="1" eb="3">
      <t>ハイフ</t>
    </rPh>
    <rPh sb="3" eb="5">
      <t>リョウキン</t>
    </rPh>
    <phoneticPr fontId="2"/>
  </si>
  <si>
    <t>　B4まで8.0円（税抜）</t>
    <rPh sb="8" eb="9">
      <t>エン</t>
    </rPh>
    <rPh sb="10" eb="11">
      <t>ゼイ</t>
    </rPh>
    <rPh sb="11" eb="12">
      <t>ヌ</t>
    </rPh>
    <phoneticPr fontId="2"/>
  </si>
  <si>
    <t>　※B4以内に折加工お願いします</t>
    <rPh sb="11" eb="12">
      <t>ネガ</t>
    </rPh>
    <phoneticPr fontId="2"/>
  </si>
  <si>
    <t>配布希望エリアと上記太枠内全てご記入ください</t>
    <phoneticPr fontId="2"/>
  </si>
  <si>
    <t>全エリア合計</t>
    <rPh sb="0" eb="1">
      <t>ゼン</t>
    </rPh>
    <rPh sb="4" eb="6">
      <t>ゴウケイ</t>
    </rPh>
    <phoneticPr fontId="3"/>
  </si>
  <si>
    <t>チラシ合同配布</t>
    <rPh sb="3" eb="5">
      <t>ゴウドウ</t>
    </rPh>
    <phoneticPr fontId="2"/>
  </si>
  <si>
    <t>56-1</t>
    <phoneticPr fontId="2"/>
  </si>
  <si>
    <t>56-2</t>
    <phoneticPr fontId="2"/>
  </si>
  <si>
    <t>中興野(刈谷田川側)</t>
    <rPh sb="0" eb="3">
      <t>ナカゴウヤ</t>
    </rPh>
    <rPh sb="4" eb="5">
      <t>カリ</t>
    </rPh>
    <rPh sb="5" eb="6">
      <t>タニ</t>
    </rPh>
    <rPh sb="6" eb="7">
      <t>ダ</t>
    </rPh>
    <rPh sb="7" eb="8">
      <t>カワ</t>
    </rPh>
    <rPh sb="8" eb="9">
      <t>ガワ</t>
    </rPh>
    <phoneticPr fontId="3"/>
  </si>
  <si>
    <t>40-1</t>
    <phoneticPr fontId="2"/>
  </si>
  <si>
    <t>中興野
(国道8号線側)、幸南</t>
    <rPh sb="0" eb="3">
      <t>ナカゴウヤ</t>
    </rPh>
    <rPh sb="5" eb="7">
      <t>コクドウ</t>
    </rPh>
    <rPh sb="8" eb="10">
      <t>ゴウセン</t>
    </rPh>
    <rPh sb="10" eb="11">
      <t>ガワ</t>
    </rPh>
    <rPh sb="13" eb="15">
      <t>コウナン</t>
    </rPh>
    <phoneticPr fontId="3"/>
  </si>
  <si>
    <t>90-1</t>
    <phoneticPr fontId="2"/>
  </si>
  <si>
    <t>90-2</t>
    <phoneticPr fontId="2"/>
  </si>
  <si>
    <t>三島中央団地</t>
    <rPh sb="0" eb="2">
      <t>ミシマ</t>
    </rPh>
    <rPh sb="2" eb="4">
      <t>チュウオウ</t>
    </rPh>
    <rPh sb="4" eb="6">
      <t>ダンチ</t>
    </rPh>
    <phoneticPr fontId="4"/>
  </si>
  <si>
    <t>三島はなみずき団地</t>
    <rPh sb="0" eb="2">
      <t>ミシマ</t>
    </rPh>
    <rPh sb="7" eb="9">
      <t>ダンチ</t>
    </rPh>
    <phoneticPr fontId="4"/>
  </si>
  <si>
    <t>10-1</t>
    <phoneticPr fontId="2"/>
  </si>
  <si>
    <t>11-1</t>
    <phoneticPr fontId="2"/>
  </si>
  <si>
    <t>11-2</t>
    <phoneticPr fontId="2"/>
  </si>
  <si>
    <t>12-1</t>
    <phoneticPr fontId="2"/>
  </si>
  <si>
    <t>13-1</t>
    <phoneticPr fontId="2"/>
  </si>
  <si>
    <t>13-2</t>
    <phoneticPr fontId="2"/>
  </si>
  <si>
    <t>熱田町</t>
    <rPh sb="0" eb="2">
      <t>アツタ</t>
    </rPh>
    <rPh sb="2" eb="3">
      <t>チョウ</t>
    </rPh>
    <phoneticPr fontId="4"/>
  </si>
  <si>
    <t>双葉町</t>
    <rPh sb="0" eb="3">
      <t>フタバマチ</t>
    </rPh>
    <phoneticPr fontId="4"/>
  </si>
  <si>
    <t>月見台</t>
    <rPh sb="0" eb="3">
      <t>ツキミダイ</t>
    </rPh>
    <phoneticPr fontId="4"/>
  </si>
  <si>
    <t>緑町北</t>
    <rPh sb="0" eb="1">
      <t>ミドリ</t>
    </rPh>
    <rPh sb="1" eb="2">
      <t>マチ</t>
    </rPh>
    <rPh sb="2" eb="3">
      <t>キタ</t>
    </rPh>
    <phoneticPr fontId="4"/>
  </si>
  <si>
    <t>緑町南</t>
    <rPh sb="0" eb="1">
      <t>ミドリ</t>
    </rPh>
    <rPh sb="1" eb="2">
      <t>マチ</t>
    </rPh>
    <rPh sb="2" eb="3">
      <t>ミナミ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</si>
  <si>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3"/>
  </si>
  <si>
    <t>川崎4～5</t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</si>
  <si>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</si>
  <si>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</si>
  <si>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</si>
  <si>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電話番号</t>
    <rPh sb="0" eb="2">
      <t>デンワ</t>
    </rPh>
    <rPh sb="2" eb="4">
      <t>バンゴウ</t>
    </rPh>
    <phoneticPr fontId="2"/>
  </si>
  <si>
    <t>入荷予定日</t>
    <rPh sb="0" eb="5">
      <t>ニュウカヨテイビ</t>
    </rPh>
    <phoneticPr fontId="2"/>
  </si>
  <si>
    <t>38-2</t>
    <phoneticPr fontId="2"/>
  </si>
  <si>
    <t>14-2</t>
    <phoneticPr fontId="2"/>
  </si>
  <si>
    <t>折り込むチラシの企業名/チラシ名</t>
    <phoneticPr fontId="3"/>
  </si>
  <si>
    <t>チラシの企業名/チラシ名</t>
    <phoneticPr fontId="3"/>
  </si>
  <si>
    <t>●長岡川西エリア</t>
    <rPh sb="1" eb="3">
      <t>ナガオカ</t>
    </rPh>
    <rPh sb="3" eb="5">
      <t>カワニシ</t>
    </rPh>
    <phoneticPr fontId="3"/>
  </si>
  <si>
    <t>●長岡川西エリア</t>
    <rPh sb="4" eb="5">
      <t>ニシ</t>
    </rPh>
    <phoneticPr fontId="2"/>
  </si>
  <si>
    <t>1-1-2</t>
    <phoneticPr fontId="2"/>
  </si>
  <si>
    <t>57-1</t>
    <phoneticPr fontId="2"/>
  </si>
  <si>
    <t>新潟県長岡市喜多町386</t>
    <rPh sb="3" eb="6">
      <t>ナガオカシ</t>
    </rPh>
    <rPh sb="6" eb="9">
      <t>キタマチ</t>
    </rPh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</si>
  <si>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</si>
  <si>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申込号</t>
    <rPh sb="0" eb="2">
      <t>モウシコミ</t>
    </rPh>
    <rPh sb="2" eb="3">
      <t>ゴウ</t>
    </rPh>
    <phoneticPr fontId="2"/>
  </si>
  <si>
    <t>　　　　月　　　　日号</t>
  </si>
  <si>
    <t>　月　　日～　　　　　　　　月　　日配布</t>
  </si>
  <si>
    <t>　★1,000枚以下のご発注は
　　 管理費2,000円を別途いただきます</t>
    <rPh sb="7" eb="8">
      <t>マイ</t>
    </rPh>
    <rPh sb="8" eb="10">
      <t>イカ</t>
    </rPh>
    <rPh sb="12" eb="14">
      <t>ハッチュウ</t>
    </rPh>
    <rPh sb="19" eb="22">
      <t>カンリヒ</t>
    </rPh>
    <rPh sb="27" eb="28">
      <t>エン</t>
    </rPh>
    <rPh sb="29" eb="31">
      <t>ベット</t>
    </rPh>
    <phoneticPr fontId="2"/>
  </si>
  <si>
    <t>発注先</t>
    <rPh sb="0" eb="3">
      <t>ハッチュウサキ</t>
    </rPh>
    <phoneticPr fontId="2"/>
  </si>
  <si>
    <t>●チラシ納品先・お申込先</t>
    <rPh sb="4" eb="6">
      <t>ノウヒン</t>
    </rPh>
    <rPh sb="6" eb="7">
      <t>サキ</t>
    </rPh>
    <rPh sb="9" eb="11">
      <t>モウシコミ</t>
    </rPh>
    <rPh sb="11" eb="12">
      <t>サキ</t>
    </rPh>
    <phoneticPr fontId="2"/>
  </si>
  <si>
    <t>　★1,000枚以下のご発注は
　 　管理費2,000円を別途いただきます</t>
    <rPh sb="7" eb="8">
      <t>マイ</t>
    </rPh>
    <rPh sb="8" eb="10">
      <t>イカ</t>
    </rPh>
    <rPh sb="12" eb="14">
      <t>ハッチュウ</t>
    </rPh>
    <rPh sb="19" eb="22">
      <t>カンリヒ</t>
    </rPh>
    <rPh sb="27" eb="28">
      <t>エン</t>
    </rPh>
    <rPh sb="29" eb="31">
      <t>ベット</t>
    </rPh>
    <phoneticPr fontId="2"/>
  </si>
  <si>
    <t>新潟県長岡市喜多町386</t>
  </si>
  <si>
    <t>　　　 　●チラシ納品先・お申込先</t>
    <phoneticPr fontId="2"/>
  </si>
  <si>
    <t>R6年9月14日号～R6年11月23日号まで有効</t>
    <rPh sb="2" eb="3">
      <t>ネン</t>
    </rPh>
    <rPh sb="4" eb="5">
      <t>ガツ</t>
    </rPh>
    <rPh sb="7" eb="8">
      <t>ニチ</t>
    </rPh>
    <rPh sb="8" eb="9">
      <t>ゴウ</t>
    </rPh>
    <rPh sb="12" eb="13">
      <t>ネン</t>
    </rPh>
    <rPh sb="18" eb="19">
      <t>ニチ</t>
    </rPh>
    <rPh sb="19" eb="20">
      <t>ゴウ</t>
    </rPh>
    <rPh sb="22" eb="24">
      <t>ユウコウ</t>
    </rPh>
    <phoneticPr fontId="3"/>
  </si>
  <si>
    <t>R6年8月30日～R6年11月28日まで有効</t>
    <rPh sb="2" eb="3">
      <t>ネン</t>
    </rPh>
    <rPh sb="4" eb="5">
      <t>ガツ</t>
    </rPh>
    <rPh sb="7" eb="8">
      <t>ニチ</t>
    </rPh>
    <rPh sb="11" eb="12">
      <t>ネン</t>
    </rPh>
    <rPh sb="17" eb="18">
      <t>ニチ</t>
    </rPh>
    <rPh sb="20" eb="22">
      <t>ユウコウ</t>
    </rPh>
    <phoneticPr fontId="3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</si>
  <si>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</si>
  <si>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</si>
  <si>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</si>
  <si>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</si>
  <si>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　弊社では機械を使った丁合を導入しております。</t>
    <rPh sb="1" eb="3">
      <t>ヘイシャ</t>
    </rPh>
    <rPh sb="5" eb="7">
      <t>キカイ</t>
    </rPh>
    <rPh sb="8" eb="9">
      <t>ツカ</t>
    </rPh>
    <rPh sb="11" eb="13">
      <t>チョウアイ</t>
    </rPh>
    <rPh sb="14" eb="16">
      <t>ドウニュウ</t>
    </rPh>
    <phoneticPr fontId="2"/>
  </si>
  <si>
    <t>　チラシが足りない場合は、配布できない地域が出る場合があります。</t>
    <rPh sb="5" eb="6">
      <t>タ</t>
    </rPh>
    <rPh sb="9" eb="11">
      <t>バアイ</t>
    </rPh>
    <rPh sb="13" eb="15">
      <t>ハイフ</t>
    </rPh>
    <rPh sb="19" eb="21">
      <t>チイキ</t>
    </rPh>
    <rPh sb="22" eb="23">
      <t>デ</t>
    </rPh>
    <rPh sb="24" eb="26">
      <t>バアイ</t>
    </rPh>
    <phoneticPr fontId="2"/>
  </si>
  <si>
    <t>　必ず予備をお付けください。</t>
    <rPh sb="1" eb="2">
      <t>カナラ</t>
    </rPh>
    <rPh sb="3" eb="5">
      <t>ヨビ</t>
    </rPh>
    <rPh sb="7" eb="8">
      <t>ツ</t>
    </rPh>
    <phoneticPr fontId="2"/>
  </si>
  <si>
    <t>まるごと生活情報と同時に配布をお考えの方</t>
    <rPh sb="4" eb="8">
      <t>セイカツジョウホウ</t>
    </rPh>
    <rPh sb="9" eb="11">
      <t>ドウジ</t>
    </rPh>
    <rPh sb="12" eb="14">
      <t>ハイフ</t>
    </rPh>
    <rPh sb="16" eb="17">
      <t>カンガ</t>
    </rPh>
    <rPh sb="19" eb="20">
      <t>カタ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</si>
  <si>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</si>
  <si>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</si>
  <si>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　多くのエリアで調整される場合は、再提出や受注を拒否させていただく場合がございます。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</si>
  <si>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毎月　第２・第４土曜日発行</t>
    <rPh sb="0" eb="2">
      <t>マイツキ</t>
    </rPh>
    <rPh sb="3" eb="4">
      <t>ダイ</t>
    </rPh>
    <rPh sb="6" eb="7">
      <t>ダイ</t>
    </rPh>
    <rPh sb="8" eb="11">
      <t>ドヨウビ</t>
    </rPh>
    <rPh sb="11" eb="13">
      <t>ハッコウ</t>
    </rPh>
    <phoneticPr fontId="34"/>
  </si>
  <si>
    <t>配布管理者</t>
    <rPh sb="0" eb="2">
      <t>ハイフ</t>
    </rPh>
    <rPh sb="2" eb="4">
      <t>カンリ</t>
    </rPh>
    <rPh sb="4" eb="5">
      <t>シャ</t>
    </rPh>
    <phoneticPr fontId="2"/>
  </si>
  <si>
    <t xml:space="preserve"> +チラシ折込</t>
    <rPh sb="5" eb="7">
      <t>オリコミ</t>
    </rPh>
    <phoneticPr fontId="2"/>
  </si>
  <si>
    <t>ポスティングスケジュール</t>
    <phoneticPr fontId="2"/>
  </si>
  <si>
    <t>※配布が変則的な月がございます。配布期間にご注意ください。</t>
    <rPh sb="1" eb="3">
      <t>ハイフ</t>
    </rPh>
    <rPh sb="4" eb="6">
      <t>ヘンソク</t>
    </rPh>
    <rPh sb="6" eb="7">
      <t>テキ</t>
    </rPh>
    <rPh sb="8" eb="9">
      <t>ツキ</t>
    </rPh>
    <phoneticPr fontId="2"/>
  </si>
  <si>
    <t>配布期間</t>
    <rPh sb="0" eb="2">
      <t>ハイフ</t>
    </rPh>
    <rPh sb="2" eb="4">
      <t>キカン</t>
    </rPh>
    <phoneticPr fontId="34"/>
  </si>
  <si>
    <t>折込申込締切</t>
    <rPh sb="0" eb="2">
      <t>オリコミ</t>
    </rPh>
    <rPh sb="2" eb="4">
      <t>モウシコミ</t>
    </rPh>
    <rPh sb="4" eb="6">
      <t>シメキリ</t>
    </rPh>
    <phoneticPr fontId="34"/>
  </si>
  <si>
    <t>折込納品最終日</t>
    <rPh sb="0" eb="2">
      <t>オリコミ</t>
    </rPh>
    <rPh sb="2" eb="4">
      <t>ノウヒン</t>
    </rPh>
    <rPh sb="4" eb="7">
      <t>サイシュウビ</t>
    </rPh>
    <phoneticPr fontId="34"/>
  </si>
  <si>
    <t>2024年</t>
    <rPh sb="4" eb="5">
      <t>ネン</t>
    </rPh>
    <phoneticPr fontId="2"/>
  </si>
  <si>
    <t>1月</t>
    <rPh sb="1" eb="2">
      <t>ガツ</t>
    </rPh>
    <phoneticPr fontId="2"/>
  </si>
  <si>
    <t>～</t>
    <phoneticPr fontId="34"/>
  </si>
  <si>
    <t>～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</si>
  <si>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</si>
  <si>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</si>
  <si>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</si>
  <si>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</si>
  <si>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</si>
  <si>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</si>
  <si>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</si>
  <si>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</si>
  <si>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</si>
  <si>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</si>
  <si>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</si>
  <si>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★納品に際しまして･･･</t>
    <rPh sb="1" eb="3">
      <t>ノウヒン</t>
    </rPh>
    <rPh sb="4" eb="5">
      <t>サイ</t>
    </rPh>
    <phoneticPr fontId="34"/>
  </si>
  <si>
    <t>※弊社作業の都合上、チラシの納品日を指定させていただいております。ご協力をお願いします。</t>
    <rPh sb="1" eb="3">
      <t>ヘイシャ</t>
    </rPh>
    <rPh sb="3" eb="5">
      <t>サギョウ</t>
    </rPh>
    <rPh sb="6" eb="8">
      <t>ツゴウ</t>
    </rPh>
    <rPh sb="8" eb="9">
      <t>ウエ</t>
    </rPh>
    <rPh sb="14" eb="17">
      <t>ノウヒンビ</t>
    </rPh>
    <rPh sb="18" eb="20">
      <t>シテイ</t>
    </rPh>
    <rPh sb="34" eb="36">
      <t>キョウリョク</t>
    </rPh>
    <rPh sb="38" eb="39">
      <t>ネガ</t>
    </rPh>
    <phoneticPr fontId="34"/>
  </si>
  <si>
    <t>※土、日、祝日は受付できません。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34"/>
  </si>
  <si>
    <t>※総数の2％か200枚のどちらか少ない方を予備として必ずお付けください。</t>
    <phoneticPr fontId="34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</si>
  <si>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34"/>
  </si>
  <si>
    <r>
      <t>※折込納品最終日を過ぎた場合、</t>
    </r>
    <r>
      <rPr>
        <u/>
        <sz val="11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</si>
  <si>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長期休暇の都合上、締め切りが早い場合がございます。納品日の調整につきましては各担当へご連絡ください。</t>
    <rPh sb="0" eb="4">
      <t>チョウキキュウカ</t>
    </rPh>
    <rPh sb="5" eb="8">
      <t>ツゴウジョウ</t>
    </rPh>
    <rPh sb="9" eb="10">
      <t>シ</t>
    </rPh>
    <rPh sb="11" eb="12">
      <t>キ</t>
    </rPh>
    <rPh sb="14" eb="15">
      <t>ハヤ</t>
    </rPh>
    <rPh sb="16" eb="18">
      <t>バアイ</t>
    </rPh>
    <rPh sb="25" eb="28">
      <t>ノウヒンビ</t>
    </rPh>
    <rPh sb="29" eb="31">
      <t>チョウセイ</t>
    </rPh>
    <rPh sb="38" eb="41">
      <t>カクタントウ</t>
    </rPh>
    <rPh sb="43" eb="45">
      <t>レンラク</t>
    </rPh>
    <phoneticPr fontId="2"/>
  </si>
  <si>
    <t>チラシ合同配布スケジュール</t>
    <rPh sb="3" eb="5">
      <t>ゴウドウ</t>
    </rPh>
    <rPh sb="5" eb="7">
      <t>ハイフ</t>
    </rPh>
    <phoneticPr fontId="2"/>
  </si>
  <si>
    <t>『まるごと生活情報との同配布』とは納品日や配布期間が異なりますので、お間違え無いようご確認ください。</t>
    <rPh sb="5" eb="7">
      <t>セイカツ</t>
    </rPh>
    <rPh sb="7" eb="9">
      <t>ジョウホウ</t>
    </rPh>
    <rPh sb="11" eb="12">
      <t>ドウ</t>
    </rPh>
    <rPh sb="12" eb="14">
      <t>ハイフ</t>
    </rPh>
    <rPh sb="17" eb="20">
      <t>ノウヒンビ</t>
    </rPh>
    <phoneticPr fontId="2"/>
  </si>
  <si>
    <t>9月</t>
    <rPh sb="1" eb="2">
      <t>ガツ</t>
    </rPh>
    <phoneticPr fontId="2"/>
  </si>
  <si>
    <t>発行スケジュール（まるごと）</t>
    <rPh sb="0" eb="2">
      <t>ハッコウ</t>
    </rPh>
    <phoneticPr fontId="2"/>
  </si>
  <si>
    <t>発行スケジュール（チラシ）</t>
    <phoneticPr fontId="2"/>
  </si>
  <si>
    <t>その他、配布物発注に際しての詳細な免責・注意事項についてはこちら→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</si>
  <si>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11月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</si>
</sst>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東&quot;@"/>
    <numFmt numFmtId="177" formatCode="&quot;西&quot;@"/>
    <numFmt numFmtId="178" formatCode="&quot;見&quot;@"/>
    <numFmt numFmtId="179" formatCode="&quot;小&quot;@"/>
    <numFmt numFmtId="180" formatCode="#"/>
    <numFmt numFmtId="181" formatCode=";;"/>
    <numFmt numFmtId="182" formatCode="d&quot;日&quot;\(aaa\)&quot;号&quot;"/>
    <numFmt numFmtId="183" formatCode="m&quot;月&quot;d&quot;日&quot;\(aaa\)"/>
  </numFmts>
  <fonts count="5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メイリオ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color rgb="FFFF0000"/>
      <name val="HG創英角ﾎﾟｯﾌﾟ体"/>
      <family val="3"/>
      <charset val="128"/>
    </font>
    <font>
      <b/>
      <sz val="11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4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2"/>
      <name val="HGPｺﾞｼｯｸE"/>
      <family val="3"/>
      <charset val="128"/>
    </font>
    <font>
      <sz val="1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2"/>
      <name val="HGP創英角ﾎﾟｯﾌﾟ体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游ゴシック"/>
      <family val="3"/>
      <charset val="128"/>
    </font>
    <font>
      <sz val="18"/>
      <color rgb="FFFF0000"/>
      <name val="HG創英角ﾎﾟｯﾌﾟ体"/>
      <family val="3"/>
      <charset val="128"/>
    </font>
    <font>
      <b/>
      <sz val="9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BE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373">
    <xf numFmtId="0" fontId="0" fillId="0" borderId="0" xfId="0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176" fontId="4" fillId="4" borderId="2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176" fontId="4" fillId="4" borderId="28" xfId="0" applyNumberFormat="1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176" fontId="4" fillId="4" borderId="67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center" vertical="center"/>
    </xf>
    <xf numFmtId="176" fontId="4" fillId="4" borderId="34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top"/>
    </xf>
    <xf numFmtId="0" fontId="15" fillId="2" borderId="22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38" fontId="14" fillId="2" borderId="0" xfId="1" applyFont="1" applyFill="1" applyBorder="1" applyAlignment="1" applyProtection="1">
      <alignment vertical="center"/>
    </xf>
    <xf numFmtId="0" fontId="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top"/>
    </xf>
    <xf numFmtId="0" fontId="23" fillId="2" borderId="0" xfId="0" applyFont="1" applyFill="1">
      <alignment vertical="center"/>
    </xf>
    <xf numFmtId="38" fontId="14" fillId="2" borderId="66" xfId="1" applyFont="1" applyFill="1" applyBorder="1" applyAlignment="1" applyProtection="1">
      <alignment vertical="center"/>
    </xf>
    <xf numFmtId="177" fontId="4" fillId="6" borderId="20" xfId="0" applyNumberFormat="1" applyFont="1" applyFill="1" applyBorder="1" applyAlignment="1">
      <alignment horizontal="center" vertical="center"/>
    </xf>
    <xf numFmtId="177" fontId="4" fillId="6" borderId="8" xfId="0" applyNumberFormat="1" applyFont="1" applyFill="1" applyBorder="1" applyAlignment="1">
      <alignment horizontal="center" vertical="center"/>
    </xf>
    <xf numFmtId="177" fontId="4" fillId="6" borderId="11" xfId="0" applyNumberFormat="1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38" fontId="21" fillId="2" borderId="75" xfId="0" applyNumberFormat="1" applyFont="1" applyFill="1" applyBorder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4" fillId="2" borderId="88" xfId="0" applyFont="1" applyFill="1" applyBorder="1" applyAlignment="1" applyProtection="1">
      <alignment horizontal="center" vertical="center"/>
      <protection locked="0"/>
    </xf>
    <xf numFmtId="0" fontId="4" fillId="3" borderId="89" xfId="0" applyFont="1" applyFill="1" applyBorder="1" applyAlignment="1">
      <alignment horizontal="center" vertical="center"/>
    </xf>
    <xf numFmtId="49" fontId="4" fillId="2" borderId="60" xfId="0" applyNumberFormat="1" applyFont="1" applyFill="1" applyBorder="1" applyAlignment="1" applyProtection="1">
      <alignment horizontal="center" vertical="center"/>
      <protection locked="0"/>
    </xf>
    <xf numFmtId="0" fontId="4" fillId="2" borderId="90" xfId="0" applyFont="1" applyFill="1" applyBorder="1" applyAlignment="1" applyProtection="1">
      <alignment horizontal="center" vertical="center"/>
      <protection locked="0"/>
    </xf>
    <xf numFmtId="49" fontId="4" fillId="2" borderId="86" xfId="0" applyNumberFormat="1" applyFont="1" applyFill="1" applyBorder="1" applyAlignment="1" applyProtection="1">
      <alignment horizontal="center" vertical="center"/>
      <protection locked="0"/>
    </xf>
    <xf numFmtId="0" fontId="11" fillId="0" borderId="91" xfId="0" applyFont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177" fontId="4" fillId="6" borderId="71" xfId="0" applyNumberFormat="1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11" fillId="3" borderId="81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5" fillId="2" borderId="73" xfId="0" applyFont="1" applyFill="1" applyBorder="1" applyAlignment="1">
      <alignment vertical="center" wrapText="1"/>
    </xf>
    <xf numFmtId="176" fontId="4" fillId="4" borderId="74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left" vertical="center" wrapText="1"/>
    </xf>
    <xf numFmtId="176" fontId="4" fillId="4" borderId="9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center" wrapText="1"/>
    </xf>
    <xf numFmtId="176" fontId="4" fillId="4" borderId="9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180" fontId="4" fillId="2" borderId="55" xfId="0" applyNumberFormat="1" applyFont="1" applyFill="1" applyBorder="1" applyAlignment="1">
      <alignment horizontal="center" vertical="center"/>
    </xf>
    <xf numFmtId="180" fontId="4" fillId="2" borderId="87" xfId="0" applyNumberFormat="1" applyFont="1" applyFill="1" applyBorder="1" applyAlignment="1">
      <alignment horizontal="center" vertical="center"/>
    </xf>
    <xf numFmtId="180" fontId="4" fillId="2" borderId="88" xfId="0" applyNumberFormat="1" applyFont="1" applyFill="1" applyBorder="1" applyAlignment="1">
      <alignment horizontal="center" vertical="center"/>
    </xf>
    <xf numFmtId="180" fontId="11" fillId="2" borderId="0" xfId="0" applyNumberFormat="1" applyFont="1" applyFill="1" applyAlignment="1">
      <alignment horizontal="center" vertical="center"/>
    </xf>
    <xf numFmtId="180" fontId="4" fillId="2" borderId="90" xfId="0" applyNumberFormat="1" applyFont="1" applyFill="1" applyBorder="1" applyAlignment="1">
      <alignment horizontal="center" vertical="center"/>
    </xf>
    <xf numFmtId="180" fontId="4" fillId="2" borderId="94" xfId="0" applyNumberFormat="1" applyFont="1" applyFill="1" applyBorder="1" applyAlignment="1">
      <alignment horizontal="center" vertical="center"/>
    </xf>
    <xf numFmtId="177" fontId="4" fillId="6" borderId="19" xfId="0" applyNumberFormat="1" applyFont="1" applyFill="1" applyBorder="1" applyAlignment="1">
      <alignment horizontal="center" vertical="center"/>
    </xf>
    <xf numFmtId="178" fontId="4" fillId="7" borderId="11" xfId="0" applyNumberFormat="1" applyFont="1" applyFill="1" applyBorder="1" applyAlignment="1">
      <alignment horizontal="center" vertical="center"/>
    </xf>
    <xf numFmtId="178" fontId="4" fillId="7" borderId="8" xfId="0" applyNumberFormat="1" applyFont="1" applyFill="1" applyBorder="1" applyAlignment="1">
      <alignment horizontal="center" vertical="center"/>
    </xf>
    <xf numFmtId="177" fontId="4" fillId="6" borderId="28" xfId="0" applyNumberFormat="1" applyFont="1" applyFill="1" applyBorder="1" applyAlignment="1">
      <alignment horizontal="center" vertical="center"/>
    </xf>
    <xf numFmtId="178" fontId="4" fillId="7" borderId="20" xfId="0" applyNumberFormat="1" applyFont="1" applyFill="1" applyBorder="1" applyAlignment="1">
      <alignment horizontal="center" vertical="center"/>
    </xf>
    <xf numFmtId="177" fontId="4" fillId="6" borderId="67" xfId="0" applyNumberFormat="1" applyFont="1" applyFill="1" applyBorder="1" applyAlignment="1">
      <alignment horizontal="center" vertical="center"/>
    </xf>
    <xf numFmtId="177" fontId="4" fillId="6" borderId="34" xfId="0" applyNumberFormat="1" applyFont="1" applyFill="1" applyBorder="1" applyAlignment="1">
      <alignment horizontal="center" vertical="center"/>
    </xf>
    <xf numFmtId="38" fontId="21" fillId="2" borderId="64" xfId="0" applyNumberFormat="1" applyFont="1" applyFill="1" applyBorder="1" applyAlignment="1">
      <alignment horizontal="center" vertical="center"/>
    </xf>
    <xf numFmtId="38" fontId="21" fillId="2" borderId="65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 indent="1"/>
    </xf>
    <xf numFmtId="0" fontId="5" fillId="2" borderId="3" xfId="0" applyFont="1" applyFill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179" fontId="4" fillId="0" borderId="0" xfId="0" applyNumberFormat="1" applyFont="1" applyAlignment="1">
      <alignment horizontal="center" vertical="center"/>
    </xf>
    <xf numFmtId="179" fontId="4" fillId="8" borderId="19" xfId="0" applyNumberFormat="1" applyFont="1" applyFill="1" applyBorder="1" applyAlignment="1">
      <alignment horizontal="center" vertical="center"/>
    </xf>
    <xf numFmtId="179" fontId="4" fillId="8" borderId="2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 indent="1"/>
    </xf>
    <xf numFmtId="178" fontId="4" fillId="7" borderId="71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 indent="1"/>
    </xf>
    <xf numFmtId="38" fontId="21" fillId="2" borderId="26" xfId="0" applyNumberFormat="1" applyFont="1" applyFill="1" applyBorder="1" applyAlignment="1">
      <alignment horizontal="center" vertical="center"/>
    </xf>
    <xf numFmtId="38" fontId="21" fillId="2" borderId="7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5" fillId="2" borderId="3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79" fontId="4" fillId="8" borderId="95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38" fontId="14" fillId="2" borderId="75" xfId="0" applyNumberFormat="1" applyFont="1" applyFill="1" applyBorder="1">
      <alignment vertical="center"/>
    </xf>
    <xf numFmtId="38" fontId="14" fillId="2" borderId="65" xfId="0" applyNumberFormat="1" applyFont="1" applyFill="1" applyBorder="1" applyAlignment="1">
      <alignment horizontal="center" vertical="center"/>
    </xf>
    <xf numFmtId="0" fontId="16" fillId="0" borderId="83" xfId="0" applyFont="1" applyBorder="1" applyAlignment="1" applyProtection="1">
      <alignment horizontal="center" vertical="center"/>
      <protection locked="0"/>
    </xf>
    <xf numFmtId="180" fontId="15" fillId="2" borderId="27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4" fillId="3" borderId="98" xfId="0" applyFont="1" applyFill="1" applyBorder="1" applyAlignment="1">
      <alignment horizontal="center" vertical="center"/>
    </xf>
    <xf numFmtId="0" fontId="11" fillId="3" borderId="101" xfId="0" applyFont="1" applyFill="1" applyBorder="1" applyAlignment="1">
      <alignment horizontal="center" vertical="center"/>
    </xf>
    <xf numFmtId="0" fontId="11" fillId="3" borderId="102" xfId="0" applyFont="1" applyFill="1" applyBorder="1">
      <alignment vertical="center"/>
    </xf>
    <xf numFmtId="0" fontId="11" fillId="3" borderId="103" xfId="0" applyFont="1" applyFill="1" applyBorder="1">
      <alignment vertical="center"/>
    </xf>
    <xf numFmtId="0" fontId="5" fillId="2" borderId="0" xfId="0" applyFont="1" applyFill="1" applyAlignment="1">
      <alignment horizontal="left" indent="1"/>
    </xf>
    <xf numFmtId="38" fontId="5" fillId="2" borderId="0" xfId="1" applyFont="1" applyFill="1" applyBorder="1" applyAlignment="1" applyProtection="1">
      <alignment vertical="center"/>
    </xf>
    <xf numFmtId="38" fontId="5" fillId="2" borderId="47" xfId="1" applyFont="1" applyFill="1" applyBorder="1" applyAlignment="1" applyProtection="1">
      <alignment vertical="center"/>
    </xf>
    <xf numFmtId="0" fontId="27" fillId="0" borderId="0" xfId="2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5" fillId="0" borderId="0" xfId="3" applyFont="1">
      <alignment vertical="center"/>
    </xf>
    <xf numFmtId="0" fontId="32" fillId="0" borderId="0" xfId="3" applyAlignment="1">
      <alignment horizontal="left" vertical="center" indent="2"/>
    </xf>
    <xf numFmtId="0" fontId="32" fillId="0" borderId="0" xfId="3">
      <alignment vertical="center"/>
    </xf>
    <xf numFmtId="0" fontId="32" fillId="0" borderId="0" xfId="3" applyAlignment="1">
      <alignment horizontal="right" vertical="center"/>
    </xf>
    <xf numFmtId="49" fontId="36" fillId="0" borderId="0" xfId="3" applyNumberFormat="1" applyFont="1" applyAlignment="1">
      <alignment horizontal="left" vertical="center"/>
    </xf>
    <xf numFmtId="0" fontId="32" fillId="0" borderId="0" xfId="3" applyAlignment="1">
      <alignment horizontal="center" vertical="center"/>
    </xf>
    <xf numFmtId="0" fontId="37" fillId="0" borderId="0" xfId="3" applyFont="1" applyAlignment="1">
      <alignment horizontal="center" vertical="center"/>
    </xf>
    <xf numFmtId="0" fontId="37" fillId="0" borderId="0" xfId="3" applyFont="1" applyAlignment="1">
      <alignment horizontal="left" vertical="center"/>
    </xf>
    <xf numFmtId="0" fontId="38" fillId="0" borderId="0" xfId="3" applyFont="1">
      <alignment vertical="center"/>
    </xf>
    <xf numFmtId="0" fontId="39" fillId="0" borderId="0" xfId="3" applyFont="1" applyAlignment="1">
      <alignment horizontal="left" vertical="center"/>
    </xf>
    <xf numFmtId="0" fontId="39" fillId="0" borderId="0" xfId="3" applyFont="1">
      <alignment vertical="center"/>
    </xf>
    <xf numFmtId="0" fontId="41" fillId="9" borderId="106" xfId="3" applyFont="1" applyFill="1" applyBorder="1" applyAlignment="1">
      <alignment horizontal="center" vertical="center"/>
    </xf>
    <xf numFmtId="0" fontId="41" fillId="10" borderId="107" xfId="3" applyFont="1" applyFill="1" applyBorder="1" applyAlignment="1">
      <alignment horizontal="center" vertical="center"/>
    </xf>
    <xf numFmtId="182" fontId="44" fillId="0" borderId="110" xfId="3" applyNumberFormat="1" applyFont="1" applyBorder="1" applyAlignment="1">
      <alignment horizontal="left" vertical="center"/>
    </xf>
    <xf numFmtId="183" fontId="44" fillId="0" borderId="111" xfId="3" applyNumberFormat="1" applyFont="1" applyBorder="1" applyAlignment="1">
      <alignment horizontal="right" vertical="center"/>
    </xf>
    <xf numFmtId="183" fontId="44" fillId="0" borderId="112" xfId="3" applyNumberFormat="1" applyFont="1" applyBorder="1" applyAlignment="1">
      <alignment horizontal="center" vertical="center"/>
    </xf>
    <xf numFmtId="183" fontId="44" fillId="0" borderId="110" xfId="3" applyNumberFormat="1" applyFont="1" applyBorder="1" applyAlignment="1">
      <alignment horizontal="left" vertical="center"/>
    </xf>
    <xf numFmtId="183" fontId="44" fillId="9" borderId="113" xfId="3" applyNumberFormat="1" applyFont="1" applyFill="1" applyBorder="1" applyAlignment="1">
      <alignment horizontal="center" vertical="center"/>
    </xf>
    <xf numFmtId="183" fontId="44" fillId="10" borderId="114" xfId="3" applyNumberFormat="1" applyFont="1" applyFill="1" applyBorder="1" applyAlignment="1">
      <alignment horizontal="center" vertical="center"/>
    </xf>
    <xf numFmtId="0" fontId="45" fillId="0" borderId="0" xfId="3" applyFont="1">
      <alignment vertical="center"/>
    </xf>
    <xf numFmtId="182" fontId="44" fillId="0" borderId="69" xfId="3" applyNumberFormat="1" applyFont="1" applyBorder="1" applyAlignment="1">
      <alignment horizontal="left" vertical="center"/>
    </xf>
    <xf numFmtId="183" fontId="44" fillId="0" borderId="117" xfId="3" applyNumberFormat="1" applyFont="1" applyBorder="1" applyAlignment="1">
      <alignment horizontal="right" vertical="center"/>
    </xf>
    <xf numFmtId="183" fontId="44" fillId="0" borderId="118" xfId="3" applyNumberFormat="1" applyFont="1" applyBorder="1" applyAlignment="1">
      <alignment horizontal="center" vertical="center"/>
    </xf>
    <xf numFmtId="183" fontId="44" fillId="0" borderId="69" xfId="3" applyNumberFormat="1" applyFont="1" applyBorder="1" applyAlignment="1">
      <alignment horizontal="left" vertical="center"/>
    </xf>
    <xf numFmtId="183" fontId="44" fillId="9" borderId="119" xfId="3" applyNumberFormat="1" applyFont="1" applyFill="1" applyBorder="1" applyAlignment="1">
      <alignment horizontal="center" vertical="center"/>
    </xf>
    <xf numFmtId="183" fontId="44" fillId="10" borderId="120" xfId="3" applyNumberFormat="1" applyFont="1" applyFill="1" applyBorder="1" applyAlignment="1">
      <alignment horizontal="center" vertical="center"/>
    </xf>
    <xf numFmtId="183" fontId="44" fillId="9" borderId="111" xfId="3" applyNumberFormat="1" applyFont="1" applyFill="1" applyBorder="1" applyAlignment="1">
      <alignment horizontal="center" vertical="center"/>
    </xf>
    <xf numFmtId="182" fontId="44" fillId="0" borderId="123" xfId="3" applyNumberFormat="1" applyFont="1" applyBorder="1" applyAlignment="1">
      <alignment horizontal="left" vertical="center"/>
    </xf>
    <xf numFmtId="183" fontId="44" fillId="0" borderId="124" xfId="3" applyNumberFormat="1" applyFont="1" applyBorder="1" applyAlignment="1">
      <alignment horizontal="right" vertical="center"/>
    </xf>
    <xf numFmtId="183" fontId="44" fillId="0" borderId="125" xfId="3" applyNumberFormat="1" applyFont="1" applyBorder="1" applyAlignment="1">
      <alignment horizontal="center" vertical="center"/>
    </xf>
    <xf numFmtId="183" fontId="44" fillId="0" borderId="126" xfId="3" applyNumberFormat="1" applyFont="1" applyBorder="1" applyAlignment="1">
      <alignment horizontal="left" vertical="center"/>
    </xf>
    <xf numFmtId="183" fontId="44" fillId="9" borderId="124" xfId="3" applyNumberFormat="1" applyFont="1" applyFill="1" applyBorder="1" applyAlignment="1">
      <alignment horizontal="center" vertical="center"/>
    </xf>
    <xf numFmtId="183" fontId="44" fillId="10" borderId="127" xfId="3" applyNumberFormat="1" applyFont="1" applyFill="1" applyBorder="1" applyAlignment="1">
      <alignment horizontal="center" vertical="center"/>
    </xf>
    <xf numFmtId="0" fontId="37" fillId="0" borderId="0" xfId="3" applyFont="1">
      <alignment vertical="center"/>
    </xf>
    <xf numFmtId="0" fontId="46" fillId="0" borderId="0" xfId="3" applyFont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37" fillId="0" borderId="0" xfId="3" applyFont="1" applyAlignment="1">
      <alignment horizontal="right" vertical="center"/>
    </xf>
    <xf numFmtId="0" fontId="32" fillId="0" borderId="0" xfId="3" applyAlignment="1">
      <alignment horizontal="left" vertical="center" indent="1"/>
    </xf>
    <xf numFmtId="0" fontId="37" fillId="0" borderId="0" xfId="3" applyFont="1" applyAlignment="1">
      <alignment horizontal="left" vertical="center" wrapText="1"/>
    </xf>
    <xf numFmtId="0" fontId="37" fillId="0" borderId="0" xfId="3" applyFont="1" applyAlignment="1">
      <alignment horizontal="center" vertical="center" wrapText="1"/>
    </xf>
    <xf numFmtId="0" fontId="32" fillId="0" borderId="0" xfId="3" applyAlignment="1">
      <alignment horizontal="center" vertical="center" wrapText="1"/>
    </xf>
    <xf numFmtId="0" fontId="48" fillId="0" borderId="0" xfId="3" applyFont="1" applyAlignment="1">
      <alignment horizontal="left" vertical="center" indent="2"/>
    </xf>
    <xf numFmtId="0" fontId="43" fillId="0" borderId="108" xfId="3" applyFont="1" applyBorder="1" applyAlignment="1">
      <alignment horizontal="center" vertical="center"/>
    </xf>
    <xf numFmtId="183" fontId="44" fillId="0" borderId="128" xfId="3" applyNumberFormat="1" applyFont="1" applyBorder="1" applyAlignment="1">
      <alignment horizontal="right" vertical="center"/>
    </xf>
    <xf numFmtId="183" fontId="44" fillId="0" borderId="129" xfId="3" applyNumberFormat="1" applyFont="1" applyBorder="1" applyAlignment="1">
      <alignment horizontal="center" vertical="center"/>
    </xf>
    <xf numFmtId="183" fontId="44" fillId="0" borderId="130" xfId="3" applyNumberFormat="1" applyFont="1" applyBorder="1" applyAlignment="1">
      <alignment horizontal="left" vertical="center"/>
    </xf>
    <xf numFmtId="183" fontId="44" fillId="0" borderId="2" xfId="3" applyNumberFormat="1" applyFont="1" applyBorder="1" applyAlignment="1">
      <alignment horizontal="right" vertical="center"/>
    </xf>
    <xf numFmtId="183" fontId="44" fillId="0" borderId="0" xfId="3" applyNumberFormat="1" applyFont="1" applyAlignment="1">
      <alignment horizontal="center" vertical="center"/>
    </xf>
    <xf numFmtId="183" fontId="44" fillId="0" borderId="3" xfId="3" applyNumberFormat="1" applyFont="1" applyBorder="1" applyAlignment="1">
      <alignment horizontal="left" vertical="center"/>
    </xf>
    <xf numFmtId="183" fontId="44" fillId="9" borderId="132" xfId="3" applyNumberFormat="1" applyFont="1" applyFill="1" applyBorder="1" applyAlignment="1">
      <alignment horizontal="center" vertical="center"/>
    </xf>
    <xf numFmtId="183" fontId="44" fillId="10" borderId="108" xfId="3" applyNumberFormat="1" applyFont="1" applyFill="1" applyBorder="1" applyAlignment="1">
      <alignment horizontal="center" vertical="center"/>
    </xf>
    <xf numFmtId="183" fontId="44" fillId="0" borderId="133" xfId="3" applyNumberFormat="1" applyFont="1" applyBorder="1" applyAlignment="1">
      <alignment horizontal="right" vertical="center"/>
    </xf>
    <xf numFmtId="183" fontId="44" fillId="0" borderId="134" xfId="3" applyNumberFormat="1" applyFont="1" applyBorder="1" applyAlignment="1">
      <alignment horizontal="center" vertical="center"/>
    </xf>
    <xf numFmtId="183" fontId="44" fillId="0" borderId="135" xfId="3" applyNumberFormat="1" applyFont="1" applyBorder="1" applyAlignment="1">
      <alignment horizontal="left" vertical="center"/>
    </xf>
    <xf numFmtId="183" fontId="44" fillId="9" borderId="136" xfId="3" applyNumberFormat="1" applyFont="1" applyFill="1" applyBorder="1" applyAlignment="1">
      <alignment horizontal="center" vertical="center"/>
    </xf>
    <xf numFmtId="183" fontId="44" fillId="10" borderId="115" xfId="3" applyNumberFormat="1" applyFont="1" applyFill="1" applyBorder="1" applyAlignment="1">
      <alignment horizontal="center" vertical="center"/>
    </xf>
    <xf numFmtId="183" fontId="44" fillId="0" borderId="137" xfId="3" applyNumberFormat="1" applyFont="1" applyBorder="1" applyAlignment="1">
      <alignment horizontal="right" vertical="center"/>
    </xf>
    <xf numFmtId="183" fontId="44" fillId="0" borderId="138" xfId="3" applyNumberFormat="1" applyFont="1" applyBorder="1" applyAlignment="1">
      <alignment horizontal="center" vertical="center"/>
    </xf>
    <xf numFmtId="183" fontId="44" fillId="0" borderId="139" xfId="3" applyNumberFormat="1" applyFont="1" applyBorder="1" applyAlignment="1">
      <alignment horizontal="left" vertical="center"/>
    </xf>
    <xf numFmtId="183" fontId="44" fillId="9" borderId="128" xfId="3" applyNumberFormat="1" applyFont="1" applyFill="1" applyBorder="1" applyAlignment="1">
      <alignment horizontal="center" vertical="center"/>
    </xf>
    <xf numFmtId="183" fontId="44" fillId="0" borderId="125" xfId="3" applyNumberFormat="1" applyFont="1" applyBorder="1" applyAlignment="1">
      <alignment horizontal="left" vertical="center"/>
    </xf>
    <xf numFmtId="0" fontId="52" fillId="0" borderId="0" xfId="3" applyFont="1">
      <alignment vertical="center"/>
    </xf>
    <xf numFmtId="181" fontId="5" fillId="0" borderId="0" xfId="0" applyNumberFormat="1" applyFont="1" applyProtection="1">
      <alignment vertical="center"/>
      <protection locked="0"/>
    </xf>
    <xf numFmtId="183" fontId="44" fillId="9" borderId="140" xfId="3" applyNumberFormat="1" applyFont="1" applyFill="1" applyBorder="1" applyAlignment="1">
      <alignment horizontal="center" vertical="center"/>
    </xf>
    <xf numFmtId="183" fontId="44" fillId="10" borderId="141" xfId="3" applyNumberFormat="1" applyFont="1" applyFill="1" applyBorder="1" applyAlignment="1">
      <alignment horizontal="center" vertical="center"/>
    </xf>
    <xf numFmtId="183" fontId="44" fillId="9" borderId="137" xfId="3" applyNumberFormat="1" applyFont="1" applyFill="1" applyBorder="1" applyAlignment="1">
      <alignment horizontal="center" vertical="center"/>
    </xf>
    <xf numFmtId="183" fontId="44" fillId="9" borderId="142" xfId="3" applyNumberFormat="1" applyFont="1" applyFill="1" applyBorder="1" applyAlignment="1">
      <alignment horizontal="center" vertical="center"/>
    </xf>
    <xf numFmtId="183" fontId="44" fillId="10" borderId="143" xfId="3" applyNumberFormat="1" applyFont="1" applyFill="1" applyBorder="1" applyAlignment="1">
      <alignment horizontal="center" vertical="center"/>
    </xf>
    <xf numFmtId="183" fontId="44" fillId="0" borderId="144" xfId="3" applyNumberFormat="1" applyFont="1" applyBorder="1" applyAlignment="1">
      <alignment horizontal="right" vertical="center"/>
    </xf>
    <xf numFmtId="183" fontId="44" fillId="0" borderId="145" xfId="3" applyNumberFormat="1" applyFont="1" applyBorder="1" applyAlignment="1">
      <alignment horizontal="center" vertical="center"/>
    </xf>
    <xf numFmtId="183" fontId="44" fillId="0" borderId="146" xfId="3" applyNumberFormat="1" applyFont="1" applyBorder="1" applyAlignment="1">
      <alignment horizontal="left" vertical="center"/>
    </xf>
    <xf numFmtId="183" fontId="44" fillId="9" borderId="147" xfId="3" applyNumberFormat="1" applyFont="1" applyFill="1" applyBorder="1" applyAlignment="1">
      <alignment horizontal="center" vertical="center"/>
    </xf>
    <xf numFmtId="183" fontId="44" fillId="10" borderId="131" xfId="3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8" borderId="79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 indent="1"/>
    </xf>
    <xf numFmtId="0" fontId="15" fillId="2" borderId="0" xfId="0" applyFont="1" applyFill="1" applyAlignment="1">
      <alignment horizontal="left" vertical="top" wrapText="1" indent="1"/>
    </xf>
    <xf numFmtId="0" fontId="5" fillId="2" borderId="0" xfId="0" applyFont="1" applyFill="1" applyAlignment="1">
      <alignment horizontal="left" vertical="center" wrapText="1" indent="1"/>
    </xf>
    <xf numFmtId="0" fontId="7" fillId="6" borderId="1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2" borderId="9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00" xfId="0" applyFont="1" applyFill="1" applyBorder="1" applyAlignment="1" applyProtection="1">
      <alignment horizontal="center" vertical="center"/>
      <protection locked="0"/>
    </xf>
    <xf numFmtId="180" fontId="23" fillId="2" borderId="80" xfId="0" applyNumberFormat="1" applyFont="1" applyFill="1" applyBorder="1" applyAlignment="1">
      <alignment horizontal="center" vertical="center" wrapText="1"/>
    </xf>
    <xf numFmtId="180" fontId="23" fillId="2" borderId="44" xfId="0" applyNumberFormat="1" applyFont="1" applyFill="1" applyBorder="1" applyAlignment="1">
      <alignment horizontal="center" vertical="center" wrapText="1"/>
    </xf>
    <xf numFmtId="180" fontId="23" fillId="2" borderId="27" xfId="0" applyNumberFormat="1" applyFont="1" applyFill="1" applyBorder="1" applyAlignment="1">
      <alignment horizontal="center" vertical="center" wrapText="1"/>
    </xf>
    <xf numFmtId="180" fontId="23" fillId="2" borderId="56" xfId="0" applyNumberFormat="1" applyFont="1" applyFill="1" applyBorder="1" applyAlignment="1">
      <alignment horizontal="center" vertical="center" wrapText="1"/>
    </xf>
    <xf numFmtId="180" fontId="23" fillId="2" borderId="57" xfId="0" applyNumberFormat="1" applyFont="1" applyFill="1" applyBorder="1" applyAlignment="1">
      <alignment horizontal="center" vertical="center" wrapText="1"/>
    </xf>
    <xf numFmtId="180" fontId="23" fillId="2" borderId="59" xfId="0" applyNumberFormat="1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19" fillId="2" borderId="80" xfId="0" applyFont="1" applyFill="1" applyBorder="1" applyAlignment="1" applyProtection="1">
      <alignment horizontal="center" vertical="center" wrapText="1"/>
      <protection locked="0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56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59" xfId="0" applyFont="1" applyFill="1" applyBorder="1" applyAlignment="1" applyProtection="1">
      <alignment horizontal="center" vertical="center" wrapText="1"/>
      <protection locked="0"/>
    </xf>
    <xf numFmtId="0" fontId="7" fillId="4" borderId="77" xfId="0" applyFont="1" applyFill="1" applyBorder="1" applyAlignment="1">
      <alignment horizontal="center" vertical="center"/>
    </xf>
    <xf numFmtId="0" fontId="7" fillId="4" borderId="76" xfId="0" applyFont="1" applyFill="1" applyBorder="1" applyAlignment="1">
      <alignment horizontal="center" vertical="center"/>
    </xf>
    <xf numFmtId="180" fontId="4" fillId="2" borderId="53" xfId="0" applyNumberFormat="1" applyFont="1" applyFill="1" applyBorder="1" applyAlignment="1">
      <alignment horizontal="center" vertical="center"/>
    </xf>
    <xf numFmtId="180" fontId="4" fillId="2" borderId="49" xfId="0" applyNumberFormat="1" applyFont="1" applyFill="1" applyBorder="1" applyAlignment="1">
      <alignment horizontal="center" vertical="center"/>
    </xf>
    <xf numFmtId="180" fontId="4" fillId="2" borderId="54" xfId="0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38" fontId="17" fillId="2" borderId="38" xfId="0" applyNumberFormat="1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top" wrapText="1" shrinkToFit="1"/>
    </xf>
    <xf numFmtId="0" fontId="16" fillId="2" borderId="0" xfId="0" applyFont="1" applyFill="1" applyAlignment="1">
      <alignment horizontal="left" vertical="top" wrapText="1" indent="1"/>
    </xf>
    <xf numFmtId="38" fontId="14" fillId="0" borderId="0" xfId="1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wrapText="1" indent="1"/>
    </xf>
    <xf numFmtId="0" fontId="7" fillId="7" borderId="1" xfId="0" applyFont="1" applyFill="1" applyBorder="1" applyAlignment="1">
      <alignment horizontal="center" vertical="center"/>
    </xf>
    <xf numFmtId="0" fontId="7" fillId="7" borderId="64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22" fillId="2" borderId="0" xfId="0" applyFont="1" applyFill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38" fontId="14" fillId="2" borderId="13" xfId="0" applyNumberFormat="1" applyFont="1" applyFill="1" applyBorder="1" applyAlignment="1">
      <alignment horizontal="center" vertical="center"/>
    </xf>
    <xf numFmtId="38" fontId="14" fillId="2" borderId="25" xfId="0" applyNumberFormat="1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19" fillId="2" borderId="80" xfId="0" applyFont="1" applyFill="1" applyBorder="1" applyAlignment="1" applyProtection="1">
      <alignment horizontal="center" vertical="center"/>
      <protection locked="0"/>
    </xf>
    <xf numFmtId="0" fontId="19" fillId="2" borderId="44" xfId="0" applyFont="1" applyFill="1" applyBorder="1" applyAlignment="1" applyProtection="1">
      <alignment horizontal="center" vertical="center"/>
      <protection locked="0"/>
    </xf>
    <xf numFmtId="0" fontId="19" fillId="2" borderId="27" xfId="0" applyFont="1" applyFill="1" applyBorder="1" applyAlignment="1" applyProtection="1">
      <alignment horizontal="center" vertical="center"/>
      <protection locked="0"/>
    </xf>
    <xf numFmtId="0" fontId="19" fillId="2" borderId="56" xfId="0" applyFont="1" applyFill="1" applyBorder="1" applyAlignment="1" applyProtection="1">
      <alignment horizontal="center" vertical="center"/>
      <protection locked="0"/>
    </xf>
    <xf numFmtId="0" fontId="19" fillId="2" borderId="57" xfId="0" applyFont="1" applyFill="1" applyBorder="1" applyAlignment="1" applyProtection="1">
      <alignment horizontal="center" vertical="center"/>
      <protection locked="0"/>
    </xf>
    <xf numFmtId="0" fontId="19" fillId="2" borderId="59" xfId="0" applyFont="1" applyFill="1" applyBorder="1" applyAlignment="1" applyProtection="1">
      <alignment horizontal="center" vertical="center"/>
      <protection locked="0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19" fillId="2" borderId="58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center" wrapText="1" shrinkToFit="1"/>
    </xf>
    <xf numFmtId="0" fontId="33" fillId="0" borderId="0" xfId="3" applyFont="1" applyAlignment="1">
      <alignment horizontal="left" vertical="center" indent="2"/>
    </xf>
    <xf numFmtId="0" fontId="35" fillId="0" borderId="0" xfId="3" applyFont="1" applyAlignment="1">
      <alignment horizontal="right" vertical="center" indent="1"/>
    </xf>
    <xf numFmtId="0" fontId="39" fillId="0" borderId="0" xfId="3" applyFont="1" applyAlignment="1">
      <alignment horizontal="right" vertical="center"/>
    </xf>
    <xf numFmtId="0" fontId="40" fillId="0" borderId="0" xfId="3" applyFont="1" applyAlignment="1">
      <alignment horizontal="right" vertical="center"/>
    </xf>
    <xf numFmtId="0" fontId="41" fillId="0" borderId="104" xfId="3" applyFont="1" applyBorder="1" applyAlignment="1">
      <alignment horizontal="center" vertical="center" wrapText="1" shrinkToFit="1"/>
    </xf>
    <xf numFmtId="0" fontId="41" fillId="0" borderId="66" xfId="3" applyFont="1" applyBorder="1" applyAlignment="1">
      <alignment horizontal="center" vertical="center" wrapText="1" shrinkToFit="1"/>
    </xf>
    <xf numFmtId="0" fontId="41" fillId="0" borderId="47" xfId="3" applyFont="1" applyBorder="1" applyAlignment="1">
      <alignment horizontal="center" vertical="center" wrapText="1" shrinkToFit="1"/>
    </xf>
    <xf numFmtId="0" fontId="41" fillId="0" borderId="105" xfId="3" applyFont="1" applyBorder="1" applyAlignment="1">
      <alignment horizontal="center" vertical="center"/>
    </xf>
    <xf numFmtId="0" fontId="41" fillId="0" borderId="66" xfId="3" applyFont="1" applyBorder="1" applyAlignment="1">
      <alignment horizontal="center" vertical="center"/>
    </xf>
    <xf numFmtId="0" fontId="41" fillId="0" borderId="47" xfId="3" applyFont="1" applyBorder="1" applyAlignment="1">
      <alignment horizontal="center" vertical="center"/>
    </xf>
    <xf numFmtId="0" fontId="43" fillId="0" borderId="109" xfId="3" applyFont="1" applyBorder="1" applyAlignment="1">
      <alignment horizontal="center" vertical="center"/>
    </xf>
    <xf numFmtId="0" fontId="43" fillId="0" borderId="116" xfId="3" applyFont="1" applyBorder="1" applyAlignment="1">
      <alignment horizontal="center" vertical="center"/>
    </xf>
    <xf numFmtId="0" fontId="43" fillId="0" borderId="122" xfId="3" applyFont="1" applyBorder="1" applyAlignment="1">
      <alignment horizontal="center" vertical="center"/>
    </xf>
    <xf numFmtId="0" fontId="42" fillId="1" borderId="108" xfId="3" applyFont="1" applyFill="1" applyBorder="1" applyAlignment="1">
      <alignment horizontal="center" vertical="center" textRotation="255"/>
    </xf>
    <xf numFmtId="0" fontId="42" fillId="1" borderId="115" xfId="3" applyFont="1" applyFill="1" applyBorder="1" applyAlignment="1">
      <alignment horizontal="center" vertical="center" textRotation="255"/>
    </xf>
    <xf numFmtId="0" fontId="42" fillId="1" borderId="121" xfId="3" applyFont="1" applyFill="1" applyBorder="1" applyAlignment="1">
      <alignment horizontal="center" vertical="center" textRotation="255"/>
    </xf>
    <xf numFmtId="0" fontId="39" fillId="0" borderId="0" xfId="3" applyFont="1" applyAlignment="1">
      <alignment horizontal="center" vertical="center"/>
    </xf>
    <xf numFmtId="0" fontId="50" fillId="0" borderId="0" xfId="3" applyFont="1" applyAlignment="1">
      <alignment horizontal="left" vertical="center"/>
    </xf>
    <xf numFmtId="0" fontId="51" fillId="0" borderId="0" xfId="3" applyFont="1" applyAlignment="1">
      <alignment horizontal="left" vertical="center"/>
    </xf>
    <xf numFmtId="0" fontId="43" fillId="0" borderId="108" xfId="3" applyFont="1" applyBorder="1" applyAlignment="1">
      <alignment horizontal="center" vertical="center"/>
    </xf>
    <xf numFmtId="0" fontId="43" fillId="0" borderId="131" xfId="3" applyFont="1" applyBorder="1" applyAlignment="1">
      <alignment horizontal="center" vertical="center"/>
    </xf>
    <xf numFmtId="0" fontId="43" fillId="0" borderId="121" xfId="3" applyFont="1" applyBorder="1" applyAlignment="1">
      <alignment horizontal="center" vertical="center"/>
    </xf>
    <xf numFmtId="0" fontId="43" fillId="0" borderId="32" xfId="3" applyFont="1" applyBorder="1" applyAlignment="1">
      <alignment horizontal="center" vertical="center"/>
    </xf>
    <xf numFmtId="0" fontId="43" fillId="0" borderId="115" xfId="3" applyFont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4240BA2-9389-4092-A76F-C94FDA23A56C}"/>
  </cellStyles>
  <dxfs count="31"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CCCC"/>
      <color rgb="FFFDD7E8"/>
      <color rgb="FFFDDBEA"/>
      <color rgb="FFEC8A14"/>
      <color rgb="FFFBB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M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firstButton="1" fmlaLink="$M$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137160</xdr:rowOff>
    </xdr:from>
    <xdr:to>
      <xdr:col>10</xdr:col>
      <xdr:colOff>335280</xdr:colOff>
      <xdr:row>15</xdr:row>
      <xdr:rowOff>45720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6220" y="365760"/>
          <a:ext cx="6804660" cy="3550920"/>
        </a:xfrm>
        <a:prstGeom prst="roundRect">
          <a:avLst/>
        </a:prstGeom>
        <a:noFill/>
        <a:ln>
          <a:solidFill>
            <a:srgbClr val="FBB7D6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190500</xdr:colOff>
      <xdr:row>10</xdr:row>
      <xdr:rowOff>53340</xdr:rowOff>
    </xdr:from>
    <xdr:to>
      <xdr:col>9</xdr:col>
      <xdr:colOff>510540</xdr:colOff>
      <xdr:row>14</xdr:row>
      <xdr:rowOff>129540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25527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</xdr:colOff>
      <xdr:row>48</xdr:row>
      <xdr:rowOff>16935</xdr:rowOff>
    </xdr:from>
    <xdr:to>
      <xdr:col>3</xdr:col>
      <xdr:colOff>2730</xdr:colOff>
      <xdr:row>49</xdr:row>
      <xdr:rowOff>296334</xdr:rowOff>
    </xdr:to>
    <xdr:pic>
      <xdr:nvPicPr>
        <xdr:cNvPr id="4" name="まるごと生活情報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9266" y="13108095"/>
          <a:ext cx="2389484" cy="591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</xdr:colOff>
      <xdr:row>0</xdr:row>
      <xdr:rowOff>53340</xdr:rowOff>
    </xdr:from>
    <xdr:to>
      <xdr:col>2</xdr:col>
      <xdr:colOff>583544</xdr:colOff>
      <xdr:row>1</xdr:row>
      <xdr:rowOff>294639</xdr:rowOff>
    </xdr:to>
    <xdr:pic>
      <xdr:nvPicPr>
        <xdr:cNvPr id="3" name="まるごと生活情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3340" y="53340"/>
          <a:ext cx="2389484" cy="584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0</xdr:row>
          <xdr:rowOff>312420</xdr:rowOff>
        </xdr:from>
        <xdr:to>
          <xdr:col>9</xdr:col>
          <xdr:colOff>335280</xdr:colOff>
          <xdr:row>2</xdr:row>
          <xdr:rowOff>15240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生活情報新聞社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0</xdr:row>
          <xdr:rowOff>312420</xdr:rowOff>
        </xdr:from>
        <xdr:to>
          <xdr:col>10</xdr:col>
          <xdr:colOff>137160</xdr:colOff>
          <xdr:row>2</xdr:row>
          <xdr:rowOff>15240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エイブルプロモーション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967740</xdr:colOff>
          <xdr:row>0</xdr:row>
          <xdr:rowOff>312420</xdr:rowOff>
        </xdr:from>
        <xdr:to>
          <xdr:col>12</xdr:col>
          <xdr:colOff>114300</xdr:colOff>
          <xdr:row>2</xdr:row>
          <xdr:rowOff>15240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0</xdr:row>
          <xdr:rowOff>312420</xdr:rowOff>
        </xdr:from>
        <xdr:to>
          <xdr:col>9</xdr:col>
          <xdr:colOff>335280</xdr:colOff>
          <xdr:row>2</xdr:row>
          <xdr:rowOff>15240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生活情報新聞社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0</xdr:row>
          <xdr:rowOff>312420</xdr:rowOff>
        </xdr:from>
        <xdr:to>
          <xdr:col>10</xdr:col>
          <xdr:colOff>137160</xdr:colOff>
          <xdr:row>2</xdr:row>
          <xdr:rowOff>15240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エイブルプロモーション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967740</xdr:colOff>
          <xdr:row>0</xdr:row>
          <xdr:rowOff>312420</xdr:rowOff>
        </xdr:from>
        <xdr:to>
          <xdr:col>12</xdr:col>
          <xdr:colOff>114300</xdr:colOff>
          <xdr:row>2</xdr:row>
          <xdr:rowOff>15240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236220</xdr:colOff>
          <xdr:row>0</xdr:row>
          <xdr:rowOff>182880</xdr:rowOff>
        </xdr:from>
        <xdr:to>
          <xdr:col>3</xdr:col>
          <xdr:colOff>30480</xdr:colOff>
          <xdr:row>2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428627</xdr:colOff>
      <xdr:row>1</xdr:row>
      <xdr:rowOff>38102</xdr:rowOff>
    </xdr:from>
    <xdr:to>
      <xdr:col>7</xdr:col>
      <xdr:colOff>1181101</xdr:colOff>
      <xdr:row>1</xdr:row>
      <xdr:rowOff>358982</xdr:rowOff>
    </xdr:to>
    <xdr:pic>
      <xdr:nvPicPr>
        <xdr:cNvPr id="2" name="図 1" descr="https://www.virts.jp/wp-content/themes/underscores/images/virts_logo_top400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7" y="251462"/>
          <a:ext cx="752474" cy="32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428627</xdr:colOff>
      <xdr:row>2</xdr:row>
      <xdr:rowOff>38102</xdr:rowOff>
    </xdr:from>
    <xdr:to>
      <xdr:col>6</xdr:col>
      <xdr:colOff>1181101</xdr:colOff>
      <xdr:row>3</xdr:row>
      <xdr:rowOff>54182</xdr:rowOff>
    </xdr:to>
    <xdr:pic>
      <xdr:nvPicPr>
        <xdr:cNvPr id="2" name="図 1" descr="https://www.virts.jp/wp-content/themes/underscores/images/virts_logo_top400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9247" y="251462"/>
          <a:ext cx="752474" cy="32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7F16-CE5F-4237-A97E-3CBFB61C8E16}">
  <sheetPr codeName="Sheet1"/>
  <dimension ref="B1:H20"/>
  <sheetViews>
    <sheetView showGridLines="0" tabSelected="1" workbookViewId="0"/>
  </sheetViews>
  <sheetFormatPr defaultRowHeight="18" x14ac:dyDescent="0.45"/>
  <sheetData>
    <row r="1" spans="2:8" ht="26.4" x14ac:dyDescent="0.45">
      <c r="B1" s="193"/>
    </row>
    <row r="2" spans="2:8" ht="22.2" x14ac:dyDescent="0.45">
      <c r="B2" s="194" t="s">
        <v>532</v>
      </c>
    </row>
    <row r="3" spans="2:8" x14ac:dyDescent="0.45">
      <c r="B3" s="195" t="s">
        <v>533</v>
      </c>
    </row>
    <row r="4" spans="2:8" x14ac:dyDescent="0.45">
      <c r="B4" t="s">
        <v>542</v>
      </c>
    </row>
    <row r="6" spans="2:8" ht="22.2" x14ac:dyDescent="0.45">
      <c r="B6" s="194" t="s">
        <v>534</v>
      </c>
    </row>
    <row r="7" spans="2:8" x14ac:dyDescent="0.45">
      <c r="B7" s="195" t="s">
        <v>535</v>
      </c>
    </row>
    <row r="8" spans="2:8" x14ac:dyDescent="0.45">
      <c r="B8" t="s">
        <v>536</v>
      </c>
    </row>
    <row r="9" spans="2:8" x14ac:dyDescent="0.45">
      <c r="B9" t="s">
        <v>537</v>
      </c>
    </row>
    <row r="10" spans="2:8" x14ac:dyDescent="0.45">
      <c r="B10" t="s">
        <v>538</v>
      </c>
    </row>
    <row r="12" spans="2:8" x14ac:dyDescent="0.45">
      <c r="B12" s="269" t="s">
        <v>578</v>
      </c>
      <c r="C12" s="269"/>
      <c r="D12" s="269"/>
      <c r="E12" s="269"/>
      <c r="F12" s="269"/>
      <c r="G12" s="269"/>
      <c r="H12" s="269"/>
    </row>
    <row r="18" spans="2:7" ht="22.2" x14ac:dyDescent="0.45">
      <c r="B18" s="194" t="s">
        <v>541</v>
      </c>
    </row>
    <row r="19" spans="2:7" x14ac:dyDescent="0.45">
      <c r="B19" s="192" t="s">
        <v>539</v>
      </c>
      <c r="G19" s="192" t="s">
        <v>576</v>
      </c>
    </row>
    <row r="20" spans="2:7" x14ac:dyDescent="0.45">
      <c r="B20" s="192" t="s">
        <v>540</v>
      </c>
      <c r="G20" s="192" t="s">
        <v>577</v>
      </c>
    </row>
  </sheetData>
  <sheetProtection algorithmName="SHA-512" hashValue="05yeJVcfr42bwubO3H3KshEnmDXGHySXdzkgkpiECGFty+/kP1Do9Csa0M77fuu/yb3O93+Ri93x0CCmh7T3vw==" saltValue="KeUh1SYk4QAAGRY1qdQDZQ==" spinCount="100000" sheet="1" objects="1" scenarios="1"/>
  <mergeCells count="1">
    <mergeCell ref="B12:H12"/>
  </mergeCells>
  <phoneticPr fontId="2"/>
  <hyperlinks>
    <hyperlink ref="B19" location="まるごとチラシ折込発注書!A1" display="まるごと生活情報と同時に配布をお考えの方" xr:uid="{21AFDB43-2011-41CD-A386-30CD05ED678A}"/>
    <hyperlink ref="B20" location="チラシのみの配布発注書!A1" display="チラシのみの配布をお考えの方" xr:uid="{C10A1819-D0EF-4425-88A4-3A289514BA84}"/>
    <hyperlink ref="G19" location="'発行スケジュール（まるごと）'!A1" display="発行スケジュール（まるごと）" xr:uid="{51F0AA45-A863-49F0-B827-9CFD13A52E00}"/>
    <hyperlink ref="G20" location="'発行スケジュール（チラシ）'!A1" display="発行スケジュール（チラシ）" xr:uid="{844A2E11-71FE-4730-8B33-699157EEDA0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S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20" customWidth="1"/>
    <col min="2" max="2" width="15.69921875" style="20" customWidth="1"/>
    <col min="3" max="4" width="7.69921875" style="20" customWidth="1"/>
    <col min="5" max="5" width="8.69921875" style="20" customWidth="1"/>
    <col min="6" max="6" width="15.69921875" style="20" customWidth="1"/>
    <col min="7" max="8" width="7.69921875" style="20" customWidth="1"/>
    <col min="9" max="9" width="8.69921875" style="20" customWidth="1"/>
    <col min="10" max="10" width="15.69921875" style="20" customWidth="1"/>
    <col min="11" max="12" width="7.69921875" style="20" customWidth="1"/>
    <col min="13" max="21" width="8.796875" style="20"/>
    <col min="22" max="22" width="8.69921875" style="20" customWidth="1"/>
    <col min="23" max="16384" width="8.796875" style="20"/>
  </cols>
  <sheetData>
    <row r="1" spans="1:13" ht="27" customHeight="1" thickBot="1" x14ac:dyDescent="0.5">
      <c r="A1" s="99"/>
      <c r="B1" s="19"/>
      <c r="C1" s="100"/>
      <c r="D1" s="19"/>
      <c r="E1" s="19"/>
      <c r="F1" s="19"/>
      <c r="G1" s="19"/>
      <c r="H1" s="19"/>
      <c r="I1" s="272" t="s">
        <v>530</v>
      </c>
      <c r="J1" s="272"/>
      <c r="K1" s="272"/>
      <c r="L1" s="272"/>
      <c r="M1" s="258">
        <v>3</v>
      </c>
    </row>
    <row r="2" spans="1:13" ht="25.05" customHeight="1" thickTop="1" thickBot="1" x14ac:dyDescent="0.5">
      <c r="A2" s="99"/>
      <c r="B2" s="21"/>
      <c r="C2" s="101"/>
      <c r="D2" s="102" t="s">
        <v>0</v>
      </c>
      <c r="E2" s="103"/>
      <c r="F2" s="104"/>
      <c r="G2" s="186" t="s">
        <v>525</v>
      </c>
      <c r="H2" s="187"/>
      <c r="I2" s="187"/>
      <c r="J2" s="187"/>
      <c r="K2" s="187"/>
      <c r="L2" s="188"/>
    </row>
    <row r="3" spans="1:13" ht="18" customHeight="1" thickTop="1" x14ac:dyDescent="0.45">
      <c r="A3" s="295" t="s">
        <v>513</v>
      </c>
      <c r="B3" s="296"/>
      <c r="C3" s="296"/>
      <c r="D3" s="274"/>
      <c r="E3" s="296" t="s">
        <v>521</v>
      </c>
      <c r="F3" s="274"/>
      <c r="G3" s="284" t="s">
        <v>1</v>
      </c>
      <c r="H3" s="285"/>
      <c r="I3" s="185" t="s">
        <v>2</v>
      </c>
      <c r="J3" s="286"/>
      <c r="K3" s="287"/>
      <c r="L3" s="288"/>
    </row>
    <row r="4" spans="1:13" ht="18" customHeight="1" x14ac:dyDescent="0.45">
      <c r="A4" s="297"/>
      <c r="B4" s="298"/>
      <c r="C4" s="298"/>
      <c r="D4" s="299"/>
      <c r="E4" s="298" t="s">
        <v>522</v>
      </c>
      <c r="F4" s="299"/>
      <c r="G4" s="275">
        <f>L46+H80+L86+D95</f>
        <v>0</v>
      </c>
      <c r="H4" s="276"/>
      <c r="I4" s="105" t="s">
        <v>507</v>
      </c>
      <c r="J4" s="182"/>
      <c r="K4" s="106" t="s">
        <v>508</v>
      </c>
      <c r="L4" s="92"/>
    </row>
    <row r="5" spans="1:13" ht="18" customHeight="1" thickBot="1" x14ac:dyDescent="0.5">
      <c r="A5" s="300"/>
      <c r="B5" s="301"/>
      <c r="C5" s="301"/>
      <c r="D5" s="302"/>
      <c r="E5" s="301"/>
      <c r="F5" s="302"/>
      <c r="G5" s="277"/>
      <c r="H5" s="278"/>
      <c r="I5" s="24" t="s">
        <v>221</v>
      </c>
      <c r="J5" s="12"/>
      <c r="K5" s="84" t="s">
        <v>219</v>
      </c>
      <c r="L5" s="13"/>
    </row>
    <row r="6" spans="1:13" ht="18" customHeight="1" thickTop="1" thickBot="1" x14ac:dyDescent="0.5">
      <c r="A6" s="107" t="s">
        <v>506</v>
      </c>
      <c r="B6" s="108"/>
      <c r="C6" s="108"/>
      <c r="D6" s="109"/>
      <c r="E6" s="110"/>
      <c r="F6" s="110"/>
      <c r="G6" s="25"/>
      <c r="H6" s="83"/>
      <c r="I6" s="111" t="s">
        <v>222</v>
      </c>
      <c r="J6" s="90"/>
      <c r="K6" s="98" t="s">
        <v>220</v>
      </c>
      <c r="L6" s="89"/>
    </row>
    <row r="7" spans="1:13" ht="22.05" customHeight="1" thickTop="1" thickBot="1" x14ac:dyDescent="0.5">
      <c r="A7" s="27" t="s">
        <v>3</v>
      </c>
      <c r="B7" s="28"/>
      <c r="C7" s="29"/>
      <c r="D7" s="30"/>
      <c r="E7" s="31"/>
      <c r="F7" s="28"/>
      <c r="G7" s="32"/>
      <c r="H7" s="28"/>
      <c r="I7" s="112"/>
      <c r="J7" s="33"/>
      <c r="K7" s="29"/>
      <c r="L7" s="19"/>
    </row>
    <row r="8" spans="1:13" s="39" customFormat="1" ht="22.05" customHeight="1" x14ac:dyDescent="0.45">
      <c r="A8" s="34" t="s">
        <v>217</v>
      </c>
      <c r="B8" s="35" t="s">
        <v>4</v>
      </c>
      <c r="C8" s="36" t="s">
        <v>5</v>
      </c>
      <c r="D8" s="37" t="s">
        <v>1</v>
      </c>
      <c r="E8" s="35" t="s">
        <v>217</v>
      </c>
      <c r="F8" s="35" t="s">
        <v>4</v>
      </c>
      <c r="G8" s="36" t="s">
        <v>5</v>
      </c>
      <c r="H8" s="37" t="s">
        <v>1</v>
      </c>
      <c r="I8" s="35" t="s">
        <v>217</v>
      </c>
      <c r="J8" s="35" t="s">
        <v>4</v>
      </c>
      <c r="K8" s="36" t="s">
        <v>5</v>
      </c>
      <c r="L8" s="38" t="s">
        <v>1</v>
      </c>
    </row>
    <row r="9" spans="1:13" ht="22.05" customHeight="1" x14ac:dyDescent="0.45">
      <c r="A9" s="40" t="s">
        <v>6</v>
      </c>
      <c r="B9" s="41" t="s">
        <v>7</v>
      </c>
      <c r="C9" s="81">
        <v>410</v>
      </c>
      <c r="D9" s="7"/>
      <c r="E9" s="42" t="s">
        <v>60</v>
      </c>
      <c r="F9" s="113" t="s">
        <v>61</v>
      </c>
      <c r="G9" s="81">
        <v>265</v>
      </c>
      <c r="H9" s="4"/>
      <c r="I9" s="114" t="s">
        <v>511</v>
      </c>
      <c r="J9" s="115" t="s">
        <v>133</v>
      </c>
      <c r="K9" s="81">
        <v>605</v>
      </c>
      <c r="L9" s="93"/>
    </row>
    <row r="10" spans="1:13" ht="22.05" customHeight="1" x14ac:dyDescent="0.45">
      <c r="A10" s="42" t="s">
        <v>14</v>
      </c>
      <c r="B10" s="46" t="s">
        <v>15</v>
      </c>
      <c r="C10" s="43">
        <v>370</v>
      </c>
      <c r="D10" s="4"/>
      <c r="E10" s="47" t="s">
        <v>68</v>
      </c>
      <c r="F10" s="46" t="s">
        <v>69</v>
      </c>
      <c r="G10" s="43">
        <v>420</v>
      </c>
      <c r="H10" s="4"/>
      <c r="I10" s="116" t="s">
        <v>140</v>
      </c>
      <c r="J10" s="41" t="s">
        <v>141</v>
      </c>
      <c r="K10" s="45">
        <v>910</v>
      </c>
      <c r="L10" s="2"/>
    </row>
    <row r="11" spans="1:13" ht="22.05" customHeight="1" x14ac:dyDescent="0.45">
      <c r="A11" s="42" t="s">
        <v>22</v>
      </c>
      <c r="B11" s="46" t="s">
        <v>23</v>
      </c>
      <c r="C11" s="43">
        <v>845</v>
      </c>
      <c r="D11" s="4"/>
      <c r="E11" s="44" t="s">
        <v>398</v>
      </c>
      <c r="F11" s="41" t="s">
        <v>76</v>
      </c>
      <c r="G11" s="45">
        <v>620</v>
      </c>
      <c r="H11" s="10"/>
      <c r="I11" s="47" t="s">
        <v>487</v>
      </c>
      <c r="J11" s="51" t="s">
        <v>148</v>
      </c>
      <c r="K11" s="43">
        <v>480</v>
      </c>
      <c r="L11" s="1"/>
    </row>
    <row r="12" spans="1:13" ht="22.05" customHeight="1" x14ac:dyDescent="0.45">
      <c r="A12" s="42" t="s">
        <v>30</v>
      </c>
      <c r="B12" s="46" t="s">
        <v>31</v>
      </c>
      <c r="C12" s="43">
        <v>720</v>
      </c>
      <c r="D12" s="4"/>
      <c r="E12" s="48" t="s">
        <v>83</v>
      </c>
      <c r="F12" s="49" t="s">
        <v>84</v>
      </c>
      <c r="G12" s="43">
        <v>380</v>
      </c>
      <c r="H12" s="4"/>
      <c r="I12" s="44" t="s">
        <v>154</v>
      </c>
      <c r="J12" s="41" t="s">
        <v>155</v>
      </c>
      <c r="K12" s="45">
        <v>440</v>
      </c>
      <c r="L12" s="2"/>
    </row>
    <row r="13" spans="1:13" ht="22.05" customHeight="1" x14ac:dyDescent="0.45">
      <c r="A13" s="42" t="s">
        <v>37</v>
      </c>
      <c r="B13" s="46" t="s">
        <v>38</v>
      </c>
      <c r="C13" s="43">
        <v>320</v>
      </c>
      <c r="D13" s="4"/>
      <c r="E13" s="47" t="s">
        <v>91</v>
      </c>
      <c r="F13" s="49" t="s">
        <v>92</v>
      </c>
      <c r="G13" s="43">
        <v>490</v>
      </c>
      <c r="H13" s="4"/>
      <c r="I13" s="48" t="s">
        <v>160</v>
      </c>
      <c r="J13" s="49" t="s">
        <v>161</v>
      </c>
      <c r="K13" s="43">
        <v>435</v>
      </c>
      <c r="L13" s="1"/>
    </row>
    <row r="14" spans="1:13" ht="22.05" customHeight="1" x14ac:dyDescent="0.45">
      <c r="A14" s="42" t="s">
        <v>44</v>
      </c>
      <c r="B14" s="46" t="s">
        <v>45</v>
      </c>
      <c r="C14" s="43">
        <v>310</v>
      </c>
      <c r="D14" s="4"/>
      <c r="E14" s="47" t="s">
        <v>99</v>
      </c>
      <c r="F14" s="49" t="s">
        <v>100</v>
      </c>
      <c r="G14" s="117">
        <v>635</v>
      </c>
      <c r="H14" s="4"/>
      <c r="I14" s="48" t="s">
        <v>167</v>
      </c>
      <c r="J14" s="49" t="s">
        <v>384</v>
      </c>
      <c r="K14" s="43">
        <v>360</v>
      </c>
      <c r="L14" s="1"/>
    </row>
    <row r="15" spans="1:13" ht="22.05" customHeight="1" x14ac:dyDescent="0.45">
      <c r="A15" s="42" t="s">
        <v>52</v>
      </c>
      <c r="B15" s="46" t="s">
        <v>53</v>
      </c>
      <c r="C15" s="43">
        <v>410</v>
      </c>
      <c r="D15" s="4"/>
      <c r="E15" s="47" t="s">
        <v>107</v>
      </c>
      <c r="F15" s="41" t="s">
        <v>108</v>
      </c>
      <c r="G15" s="43">
        <v>340</v>
      </c>
      <c r="H15" s="4"/>
      <c r="I15" s="48" t="s">
        <v>172</v>
      </c>
      <c r="J15" s="49" t="s">
        <v>173</v>
      </c>
      <c r="K15" s="43">
        <v>360</v>
      </c>
      <c r="L15" s="1"/>
    </row>
    <row r="16" spans="1:13" ht="22.05" customHeight="1" x14ac:dyDescent="0.45">
      <c r="A16" s="42" t="s">
        <v>58</v>
      </c>
      <c r="B16" s="46" t="s">
        <v>59</v>
      </c>
      <c r="C16" s="43">
        <v>620</v>
      </c>
      <c r="D16" s="4"/>
      <c r="E16" s="48" t="s">
        <v>115</v>
      </c>
      <c r="F16" s="49" t="s">
        <v>116</v>
      </c>
      <c r="G16" s="43">
        <v>280</v>
      </c>
      <c r="H16" s="4"/>
      <c r="I16" s="48" t="s">
        <v>178</v>
      </c>
      <c r="J16" s="49" t="s">
        <v>179</v>
      </c>
      <c r="K16" s="43">
        <v>620</v>
      </c>
      <c r="L16" s="1"/>
    </row>
    <row r="17" spans="1:12" ht="22.05" customHeight="1" x14ac:dyDescent="0.45">
      <c r="A17" s="42" t="s">
        <v>66</v>
      </c>
      <c r="B17" s="46" t="s">
        <v>67</v>
      </c>
      <c r="C17" s="43">
        <v>600</v>
      </c>
      <c r="D17" s="4"/>
      <c r="E17" s="48" t="s">
        <v>123</v>
      </c>
      <c r="F17" s="49" t="s">
        <v>124</v>
      </c>
      <c r="G17" s="43">
        <v>420</v>
      </c>
      <c r="H17" s="4"/>
      <c r="I17" s="48" t="s">
        <v>183</v>
      </c>
      <c r="J17" s="49" t="s">
        <v>387</v>
      </c>
      <c r="K17" s="43">
        <v>360</v>
      </c>
      <c r="L17" s="1"/>
    </row>
    <row r="18" spans="1:12" ht="22.05" customHeight="1" x14ac:dyDescent="0.45">
      <c r="A18" s="42" t="s">
        <v>74</v>
      </c>
      <c r="B18" s="46" t="s">
        <v>75</v>
      </c>
      <c r="C18" s="43">
        <v>180</v>
      </c>
      <c r="D18" s="4"/>
      <c r="E18" s="48" t="s">
        <v>131</v>
      </c>
      <c r="F18" s="49" t="s">
        <v>132</v>
      </c>
      <c r="G18" s="43">
        <v>165</v>
      </c>
      <c r="H18" s="4"/>
      <c r="I18" s="48" t="s">
        <v>188</v>
      </c>
      <c r="J18" s="49" t="s">
        <v>388</v>
      </c>
      <c r="K18" s="43">
        <v>320</v>
      </c>
      <c r="L18" s="1"/>
    </row>
    <row r="19" spans="1:12" ht="22.05" customHeight="1" x14ac:dyDescent="0.45">
      <c r="A19" s="42" t="s">
        <v>81</v>
      </c>
      <c r="B19" s="46" t="s">
        <v>82</v>
      </c>
      <c r="C19" s="43">
        <v>415</v>
      </c>
      <c r="D19" s="4"/>
      <c r="E19" s="47" t="s">
        <v>138</v>
      </c>
      <c r="F19" s="49" t="s">
        <v>139</v>
      </c>
      <c r="G19" s="43">
        <v>265</v>
      </c>
      <c r="H19" s="4"/>
      <c r="I19" s="48" t="s">
        <v>193</v>
      </c>
      <c r="J19" s="49" t="s">
        <v>194</v>
      </c>
      <c r="K19" s="43">
        <v>335</v>
      </c>
      <c r="L19" s="1"/>
    </row>
    <row r="20" spans="1:12" ht="22.05" customHeight="1" x14ac:dyDescent="0.45">
      <c r="A20" s="42" t="s">
        <v>89</v>
      </c>
      <c r="B20" s="46" t="s">
        <v>90</v>
      </c>
      <c r="C20" s="43">
        <v>280</v>
      </c>
      <c r="D20" s="4"/>
      <c r="E20" s="44" t="s">
        <v>146</v>
      </c>
      <c r="F20" s="41" t="s">
        <v>147</v>
      </c>
      <c r="G20" s="45">
        <v>295</v>
      </c>
      <c r="H20" s="4"/>
      <c r="I20" s="48" t="s">
        <v>199</v>
      </c>
      <c r="J20" s="49" t="s">
        <v>200</v>
      </c>
      <c r="K20" s="43">
        <v>350</v>
      </c>
      <c r="L20" s="1"/>
    </row>
    <row r="21" spans="1:12" ht="22.05" customHeight="1" x14ac:dyDescent="0.45">
      <c r="A21" s="42" t="s">
        <v>97</v>
      </c>
      <c r="B21" s="46" t="s">
        <v>98</v>
      </c>
      <c r="C21" s="43">
        <v>360</v>
      </c>
      <c r="D21" s="4"/>
      <c r="E21" s="48" t="s">
        <v>152</v>
      </c>
      <c r="F21" s="49" t="s">
        <v>153</v>
      </c>
      <c r="G21" s="43">
        <v>520</v>
      </c>
      <c r="H21" s="4"/>
      <c r="I21" s="48" t="s">
        <v>205</v>
      </c>
      <c r="J21" s="49" t="s">
        <v>385</v>
      </c>
      <c r="K21" s="43">
        <v>395</v>
      </c>
      <c r="L21" s="1"/>
    </row>
    <row r="22" spans="1:12" ht="22.05" customHeight="1" x14ac:dyDescent="0.45">
      <c r="A22" s="42" t="s">
        <v>105</v>
      </c>
      <c r="B22" s="46" t="s">
        <v>106</v>
      </c>
      <c r="C22" s="43">
        <v>310</v>
      </c>
      <c r="D22" s="4"/>
      <c r="E22" s="48" t="s">
        <v>158</v>
      </c>
      <c r="F22" s="49" t="s">
        <v>159</v>
      </c>
      <c r="G22" s="43">
        <v>410</v>
      </c>
      <c r="H22" s="4"/>
      <c r="I22" s="48" t="s">
        <v>210</v>
      </c>
      <c r="J22" s="49" t="s">
        <v>386</v>
      </c>
      <c r="K22" s="43">
        <v>360</v>
      </c>
      <c r="L22" s="1"/>
    </row>
    <row r="23" spans="1:12" ht="22.05" customHeight="1" x14ac:dyDescent="0.45">
      <c r="A23" s="42" t="s">
        <v>113</v>
      </c>
      <c r="B23" s="46" t="s">
        <v>114</v>
      </c>
      <c r="C23" s="43">
        <v>300</v>
      </c>
      <c r="D23" s="4"/>
      <c r="E23" s="48" t="s">
        <v>165</v>
      </c>
      <c r="F23" s="49" t="s">
        <v>166</v>
      </c>
      <c r="G23" s="43">
        <v>480</v>
      </c>
      <c r="H23" s="4"/>
      <c r="I23" s="48" t="s">
        <v>212</v>
      </c>
      <c r="J23" s="49" t="s">
        <v>213</v>
      </c>
      <c r="K23" s="43">
        <v>325</v>
      </c>
      <c r="L23" s="1"/>
    </row>
    <row r="24" spans="1:12" ht="22.05" customHeight="1" x14ac:dyDescent="0.45">
      <c r="A24" s="42" t="s">
        <v>121</v>
      </c>
      <c r="B24" s="46" t="s">
        <v>122</v>
      </c>
      <c r="C24" s="43">
        <v>300</v>
      </c>
      <c r="D24" s="4"/>
      <c r="E24" s="48" t="s">
        <v>170</v>
      </c>
      <c r="F24" s="49" t="s">
        <v>171</v>
      </c>
      <c r="G24" s="43">
        <v>620</v>
      </c>
      <c r="H24" s="4"/>
      <c r="I24" s="47" t="s">
        <v>215</v>
      </c>
      <c r="J24" s="49" t="s">
        <v>216</v>
      </c>
      <c r="K24" s="118">
        <v>575</v>
      </c>
      <c r="L24" s="1"/>
    </row>
    <row r="25" spans="1:12" ht="22.05" customHeight="1" x14ac:dyDescent="0.45">
      <c r="A25" s="42" t="s">
        <v>129</v>
      </c>
      <c r="B25" s="46" t="s">
        <v>130</v>
      </c>
      <c r="C25" s="43">
        <v>205</v>
      </c>
      <c r="D25" s="4"/>
      <c r="E25" s="48" t="s">
        <v>176</v>
      </c>
      <c r="F25" s="49" t="s">
        <v>177</v>
      </c>
      <c r="G25" s="43">
        <v>440</v>
      </c>
      <c r="H25" s="4"/>
      <c r="I25" s="44" t="s">
        <v>12</v>
      </c>
      <c r="J25" s="41" t="s">
        <v>13</v>
      </c>
      <c r="K25" s="45">
        <v>565</v>
      </c>
      <c r="L25" s="2"/>
    </row>
    <row r="26" spans="1:12" ht="22.05" customHeight="1" x14ac:dyDescent="0.45">
      <c r="A26" s="42" t="s">
        <v>136</v>
      </c>
      <c r="B26" s="46" t="s">
        <v>137</v>
      </c>
      <c r="C26" s="43">
        <v>495</v>
      </c>
      <c r="D26" s="4"/>
      <c r="E26" s="48" t="s">
        <v>182</v>
      </c>
      <c r="F26" s="49" t="s">
        <v>383</v>
      </c>
      <c r="G26" s="43">
        <v>325</v>
      </c>
      <c r="H26" s="5"/>
      <c r="I26" s="48" t="s">
        <v>20</v>
      </c>
      <c r="J26" s="49" t="s">
        <v>21</v>
      </c>
      <c r="K26" s="43">
        <v>440</v>
      </c>
      <c r="L26" s="1"/>
    </row>
    <row r="27" spans="1:12" ht="22.05" customHeight="1" x14ac:dyDescent="0.45">
      <c r="A27" s="42" t="s">
        <v>144</v>
      </c>
      <c r="B27" s="46" t="s">
        <v>145</v>
      </c>
      <c r="C27" s="43">
        <v>475</v>
      </c>
      <c r="D27" s="4"/>
      <c r="E27" s="48" t="s">
        <v>186</v>
      </c>
      <c r="F27" s="49" t="s">
        <v>187</v>
      </c>
      <c r="G27" s="43">
        <v>680</v>
      </c>
      <c r="H27" s="5"/>
      <c r="I27" s="48" t="s">
        <v>28</v>
      </c>
      <c r="J27" s="49" t="s">
        <v>29</v>
      </c>
      <c r="K27" s="43">
        <v>575</v>
      </c>
      <c r="L27" s="1"/>
    </row>
    <row r="28" spans="1:12" ht="22.05" customHeight="1" x14ac:dyDescent="0.45">
      <c r="A28" s="42" t="s">
        <v>150</v>
      </c>
      <c r="B28" s="46" t="s">
        <v>151</v>
      </c>
      <c r="C28" s="43">
        <v>260</v>
      </c>
      <c r="D28" s="4"/>
      <c r="E28" s="48" t="s">
        <v>191</v>
      </c>
      <c r="F28" s="49" t="s">
        <v>192</v>
      </c>
      <c r="G28" s="43">
        <v>615</v>
      </c>
      <c r="H28" s="5"/>
      <c r="I28" s="48" t="s">
        <v>36</v>
      </c>
      <c r="J28" s="49" t="s">
        <v>389</v>
      </c>
      <c r="K28" s="43">
        <v>300</v>
      </c>
      <c r="L28" s="1"/>
    </row>
    <row r="29" spans="1:12" ht="22.05" customHeight="1" x14ac:dyDescent="0.45">
      <c r="A29" s="42" t="s">
        <v>156</v>
      </c>
      <c r="B29" s="46" t="s">
        <v>157</v>
      </c>
      <c r="C29" s="43">
        <v>255</v>
      </c>
      <c r="D29" s="4"/>
      <c r="E29" s="48" t="s">
        <v>197</v>
      </c>
      <c r="F29" s="49" t="s">
        <v>198</v>
      </c>
      <c r="G29" s="43">
        <v>415</v>
      </c>
      <c r="H29" s="5"/>
      <c r="I29" s="48" t="s">
        <v>43</v>
      </c>
      <c r="J29" s="49" t="s">
        <v>390</v>
      </c>
      <c r="K29" s="43">
        <v>390</v>
      </c>
      <c r="L29" s="1"/>
    </row>
    <row r="30" spans="1:12" ht="22.05" customHeight="1" x14ac:dyDescent="0.45">
      <c r="A30" s="42" t="s">
        <v>163</v>
      </c>
      <c r="B30" s="46" t="s">
        <v>164</v>
      </c>
      <c r="C30" s="43">
        <v>475</v>
      </c>
      <c r="D30" s="4"/>
      <c r="E30" s="48" t="s">
        <v>203</v>
      </c>
      <c r="F30" s="49" t="s">
        <v>204</v>
      </c>
      <c r="G30" s="43">
        <v>300</v>
      </c>
      <c r="H30" s="95"/>
      <c r="I30" s="48" t="s">
        <v>50</v>
      </c>
      <c r="J30" s="49" t="s">
        <v>51</v>
      </c>
      <c r="K30" s="43">
        <v>500</v>
      </c>
      <c r="L30" s="1"/>
    </row>
    <row r="31" spans="1:12" ht="22.05" customHeight="1" x14ac:dyDescent="0.45">
      <c r="A31" s="42" t="s">
        <v>168</v>
      </c>
      <c r="B31" s="46" t="s">
        <v>169</v>
      </c>
      <c r="C31" s="43">
        <v>540</v>
      </c>
      <c r="D31" s="4"/>
      <c r="E31" s="47" t="s">
        <v>208</v>
      </c>
      <c r="F31" s="49" t="s">
        <v>209</v>
      </c>
      <c r="G31" s="43">
        <v>155</v>
      </c>
      <c r="H31" s="5"/>
      <c r="I31" s="48" t="s">
        <v>57</v>
      </c>
      <c r="J31" s="49" t="s">
        <v>391</v>
      </c>
      <c r="K31" s="43">
        <v>170</v>
      </c>
      <c r="L31" s="1"/>
    </row>
    <row r="32" spans="1:12" ht="22.05" customHeight="1" x14ac:dyDescent="0.45">
      <c r="A32" s="42" t="s">
        <v>174</v>
      </c>
      <c r="B32" s="46" t="s">
        <v>175</v>
      </c>
      <c r="C32" s="43">
        <v>340</v>
      </c>
      <c r="D32" s="4"/>
      <c r="E32" s="44" t="s">
        <v>10</v>
      </c>
      <c r="F32" s="50" t="s">
        <v>11</v>
      </c>
      <c r="G32" s="45">
        <v>605</v>
      </c>
      <c r="H32" s="6"/>
      <c r="I32" s="48" t="s">
        <v>64</v>
      </c>
      <c r="J32" s="49" t="s">
        <v>65</v>
      </c>
      <c r="K32" s="43">
        <v>350</v>
      </c>
      <c r="L32" s="1"/>
    </row>
    <row r="33" spans="1:12" ht="22.05" customHeight="1" x14ac:dyDescent="0.45">
      <c r="A33" s="42" t="s">
        <v>180</v>
      </c>
      <c r="B33" s="46" t="s">
        <v>181</v>
      </c>
      <c r="C33" s="43">
        <v>395</v>
      </c>
      <c r="D33" s="4"/>
      <c r="E33" s="48" t="s">
        <v>18</v>
      </c>
      <c r="F33" s="51" t="s">
        <v>19</v>
      </c>
      <c r="G33" s="43">
        <v>490</v>
      </c>
      <c r="H33" s="5"/>
      <c r="I33" s="48" t="s">
        <v>72</v>
      </c>
      <c r="J33" s="49" t="s">
        <v>73</v>
      </c>
      <c r="K33" s="43">
        <v>640</v>
      </c>
      <c r="L33" s="1"/>
    </row>
    <row r="34" spans="1:12" ht="22.05" customHeight="1" x14ac:dyDescent="0.45">
      <c r="A34" s="40" t="s">
        <v>184</v>
      </c>
      <c r="B34" s="52" t="s">
        <v>185</v>
      </c>
      <c r="C34" s="45">
        <v>515</v>
      </c>
      <c r="D34" s="5"/>
      <c r="E34" s="48" t="s">
        <v>26</v>
      </c>
      <c r="F34" s="51" t="s">
        <v>27</v>
      </c>
      <c r="G34" s="43">
        <v>370</v>
      </c>
      <c r="H34" s="5"/>
      <c r="I34" s="48" t="s">
        <v>79</v>
      </c>
      <c r="J34" s="49" t="s">
        <v>80</v>
      </c>
      <c r="K34" s="43">
        <v>220</v>
      </c>
      <c r="L34" s="1"/>
    </row>
    <row r="35" spans="1:12" ht="22.05" customHeight="1" x14ac:dyDescent="0.45">
      <c r="A35" s="42" t="s">
        <v>189</v>
      </c>
      <c r="B35" s="46" t="s">
        <v>190</v>
      </c>
      <c r="C35" s="43">
        <v>500</v>
      </c>
      <c r="D35" s="5"/>
      <c r="E35" s="48" t="s">
        <v>34</v>
      </c>
      <c r="F35" s="51" t="s">
        <v>35</v>
      </c>
      <c r="G35" s="43">
        <v>385</v>
      </c>
      <c r="H35" s="4"/>
      <c r="I35" s="48" t="s">
        <v>87</v>
      </c>
      <c r="J35" s="51" t="s">
        <v>88</v>
      </c>
      <c r="K35" s="43">
        <v>245</v>
      </c>
      <c r="L35" s="1"/>
    </row>
    <row r="36" spans="1:12" ht="22.05" customHeight="1" x14ac:dyDescent="0.45">
      <c r="A36" s="42" t="s">
        <v>195</v>
      </c>
      <c r="B36" s="46" t="s">
        <v>196</v>
      </c>
      <c r="C36" s="43">
        <v>540</v>
      </c>
      <c r="D36" s="5"/>
      <c r="E36" s="48" t="s">
        <v>41</v>
      </c>
      <c r="F36" s="49" t="s">
        <v>42</v>
      </c>
      <c r="G36" s="43">
        <v>310</v>
      </c>
      <c r="H36" s="4"/>
      <c r="I36" s="48" t="s">
        <v>95</v>
      </c>
      <c r="J36" s="51" t="s">
        <v>96</v>
      </c>
      <c r="K36" s="43">
        <v>255</v>
      </c>
      <c r="L36" s="1"/>
    </row>
    <row r="37" spans="1:12" ht="22.05" customHeight="1" x14ac:dyDescent="0.45">
      <c r="A37" s="42" t="s">
        <v>201</v>
      </c>
      <c r="B37" s="46" t="s">
        <v>202</v>
      </c>
      <c r="C37" s="43">
        <v>505</v>
      </c>
      <c r="D37" s="95"/>
      <c r="E37" s="48" t="s">
        <v>48</v>
      </c>
      <c r="F37" s="51" t="s">
        <v>49</v>
      </c>
      <c r="G37" s="43">
        <v>350</v>
      </c>
      <c r="H37" s="4"/>
      <c r="I37" s="48" t="s">
        <v>103</v>
      </c>
      <c r="J37" s="51" t="s">
        <v>104</v>
      </c>
      <c r="K37" s="43">
        <v>530</v>
      </c>
      <c r="L37" s="1"/>
    </row>
    <row r="38" spans="1:12" ht="22.05" customHeight="1" x14ac:dyDescent="0.45">
      <c r="A38" s="42" t="s">
        <v>206</v>
      </c>
      <c r="B38" s="46" t="s">
        <v>207</v>
      </c>
      <c r="C38" s="43">
        <v>335</v>
      </c>
      <c r="D38" s="5"/>
      <c r="E38" s="48" t="s">
        <v>56</v>
      </c>
      <c r="F38" s="49" t="s">
        <v>504</v>
      </c>
      <c r="G38" s="43">
        <v>765</v>
      </c>
      <c r="H38" s="4"/>
      <c r="I38" s="48" t="s">
        <v>111</v>
      </c>
      <c r="J38" s="49" t="s">
        <v>112</v>
      </c>
      <c r="K38" s="43">
        <v>535</v>
      </c>
      <c r="L38" s="1"/>
    </row>
    <row r="39" spans="1:12" ht="22.05" customHeight="1" x14ac:dyDescent="0.45">
      <c r="A39" s="42" t="s">
        <v>211</v>
      </c>
      <c r="B39" s="46" t="s">
        <v>382</v>
      </c>
      <c r="C39" s="43">
        <v>370</v>
      </c>
      <c r="D39" s="8"/>
      <c r="E39" s="48" t="s">
        <v>62</v>
      </c>
      <c r="F39" s="51" t="s">
        <v>63</v>
      </c>
      <c r="G39" s="43">
        <v>420</v>
      </c>
      <c r="H39" s="4"/>
      <c r="I39" s="48" t="s">
        <v>119</v>
      </c>
      <c r="J39" s="49" t="s">
        <v>120</v>
      </c>
      <c r="K39" s="43">
        <v>585</v>
      </c>
      <c r="L39" s="1"/>
    </row>
    <row r="40" spans="1:12" ht="22.05" customHeight="1" x14ac:dyDescent="0.45">
      <c r="A40" s="42" t="s">
        <v>214</v>
      </c>
      <c r="B40" s="46" t="s">
        <v>381</v>
      </c>
      <c r="C40" s="43">
        <v>280</v>
      </c>
      <c r="D40" s="8"/>
      <c r="E40" s="48" t="s">
        <v>70</v>
      </c>
      <c r="F40" s="49" t="s">
        <v>71</v>
      </c>
      <c r="G40" s="43">
        <v>375</v>
      </c>
      <c r="H40" s="4"/>
      <c r="I40" s="48" t="s">
        <v>127</v>
      </c>
      <c r="J40" s="49" t="s">
        <v>128</v>
      </c>
      <c r="K40" s="43">
        <v>500</v>
      </c>
      <c r="L40" s="1"/>
    </row>
    <row r="41" spans="1:12" ht="22.05" customHeight="1" x14ac:dyDescent="0.45">
      <c r="A41" s="40" t="s">
        <v>8</v>
      </c>
      <c r="B41" s="52" t="s">
        <v>9</v>
      </c>
      <c r="C41" s="45">
        <v>445</v>
      </c>
      <c r="D41" s="6"/>
      <c r="E41" s="48" t="s">
        <v>77</v>
      </c>
      <c r="F41" s="49" t="s">
        <v>78</v>
      </c>
      <c r="G41" s="43">
        <v>330</v>
      </c>
      <c r="H41" s="4"/>
      <c r="I41" s="48" t="s">
        <v>134</v>
      </c>
      <c r="J41" s="49" t="s">
        <v>135</v>
      </c>
      <c r="K41" s="43">
        <v>460</v>
      </c>
      <c r="L41" s="1"/>
    </row>
    <row r="42" spans="1:12" ht="22.05" customHeight="1" x14ac:dyDescent="0.45">
      <c r="A42" s="42" t="s">
        <v>512</v>
      </c>
      <c r="B42" s="46" t="s">
        <v>17</v>
      </c>
      <c r="C42" s="43">
        <v>460</v>
      </c>
      <c r="D42" s="4"/>
      <c r="E42" s="48" t="s">
        <v>85</v>
      </c>
      <c r="F42" s="49" t="s">
        <v>86</v>
      </c>
      <c r="G42" s="43">
        <v>650</v>
      </c>
      <c r="H42" s="4"/>
      <c r="I42" s="48" t="s">
        <v>142</v>
      </c>
      <c r="J42" s="49" t="s">
        <v>143</v>
      </c>
      <c r="K42" s="43">
        <v>455</v>
      </c>
      <c r="L42" s="1"/>
    </row>
    <row r="43" spans="1:12" ht="22.05" customHeight="1" x14ac:dyDescent="0.45">
      <c r="A43" s="42" t="s">
        <v>24</v>
      </c>
      <c r="B43" s="46" t="s">
        <v>25</v>
      </c>
      <c r="C43" s="43">
        <v>530</v>
      </c>
      <c r="D43" s="4"/>
      <c r="E43" s="48" t="s">
        <v>93</v>
      </c>
      <c r="F43" s="49" t="s">
        <v>94</v>
      </c>
      <c r="G43" s="43">
        <v>350</v>
      </c>
      <c r="H43" s="4"/>
      <c r="I43" s="48" t="s">
        <v>218</v>
      </c>
      <c r="J43" s="49" t="s">
        <v>149</v>
      </c>
      <c r="K43" s="43">
        <v>590</v>
      </c>
      <c r="L43" s="1"/>
    </row>
    <row r="44" spans="1:12" ht="22.05" customHeight="1" x14ac:dyDescent="0.45">
      <c r="A44" s="42" t="s">
        <v>32</v>
      </c>
      <c r="B44" s="46" t="s">
        <v>33</v>
      </c>
      <c r="C44" s="43">
        <v>655</v>
      </c>
      <c r="D44" s="4"/>
      <c r="E44" s="48" t="s">
        <v>101</v>
      </c>
      <c r="F44" s="49" t="s">
        <v>102</v>
      </c>
      <c r="G44" s="43">
        <v>440</v>
      </c>
      <c r="H44" s="4"/>
      <c r="I44" s="47" t="s">
        <v>484</v>
      </c>
      <c r="J44" s="49" t="s">
        <v>486</v>
      </c>
      <c r="K44" s="43">
        <v>320</v>
      </c>
      <c r="L44" s="1"/>
    </row>
    <row r="45" spans="1:12" ht="22.05" customHeight="1" thickBot="1" x14ac:dyDescent="0.5">
      <c r="A45" s="42" t="s">
        <v>39</v>
      </c>
      <c r="B45" s="46" t="s">
        <v>40</v>
      </c>
      <c r="C45" s="43">
        <v>565</v>
      </c>
      <c r="D45" s="4"/>
      <c r="E45" s="48" t="s">
        <v>109</v>
      </c>
      <c r="F45" s="51" t="s">
        <v>110</v>
      </c>
      <c r="G45" s="43">
        <v>440</v>
      </c>
      <c r="H45" s="4"/>
      <c r="I45" s="53" t="s">
        <v>485</v>
      </c>
      <c r="J45" s="54" t="s">
        <v>488</v>
      </c>
      <c r="K45" s="55">
        <v>320</v>
      </c>
      <c r="L45" s="15"/>
    </row>
    <row r="46" spans="1:12" ht="22.05" customHeight="1" thickTop="1" thickBot="1" x14ac:dyDescent="0.5">
      <c r="A46" s="42" t="s">
        <v>46</v>
      </c>
      <c r="B46" s="46" t="s">
        <v>47</v>
      </c>
      <c r="C46" s="43">
        <v>430</v>
      </c>
      <c r="D46" s="4"/>
      <c r="E46" s="48" t="s">
        <v>117</v>
      </c>
      <c r="F46" s="49" t="s">
        <v>118</v>
      </c>
      <c r="G46" s="43">
        <v>390</v>
      </c>
      <c r="H46" s="4"/>
      <c r="I46" s="303" t="s">
        <v>162</v>
      </c>
      <c r="J46" s="304"/>
      <c r="K46" s="82">
        <f>SUM(C9:C47)+SUM(G9:G47)+SUM(K9:K45)</f>
        <v>49625</v>
      </c>
      <c r="L46" s="58">
        <f>SUM(D9:D47)+SUM(H9:H47)+SUM(L9:L45)</f>
        <v>0</v>
      </c>
    </row>
    <row r="47" spans="1:12" ht="22.05" customHeight="1" thickBot="1" x14ac:dyDescent="0.5">
      <c r="A47" s="56" t="s">
        <v>54</v>
      </c>
      <c r="B47" s="119" t="s">
        <v>55</v>
      </c>
      <c r="C47" s="57">
        <v>380</v>
      </c>
      <c r="D47" s="14"/>
      <c r="E47" s="120" t="s">
        <v>125</v>
      </c>
      <c r="F47" s="62" t="s">
        <v>126</v>
      </c>
      <c r="G47" s="57">
        <v>545</v>
      </c>
      <c r="H47" s="9"/>
      <c r="I47" s="19"/>
      <c r="J47" s="19"/>
      <c r="K47" s="19"/>
      <c r="L47" s="19"/>
    </row>
    <row r="48" spans="1:12" ht="22.05" customHeight="1" x14ac:dyDescent="0.45">
      <c r="A48" s="59"/>
      <c r="B48" s="121"/>
      <c r="C48" s="60"/>
      <c r="D48" s="122"/>
      <c r="E48" s="59"/>
      <c r="F48" s="123"/>
      <c r="G48" s="60"/>
      <c r="H48" s="122"/>
      <c r="I48" s="19"/>
      <c r="J48" s="19"/>
      <c r="K48" s="19"/>
      <c r="L48" s="19"/>
    </row>
    <row r="49" spans="1:12" ht="25.05" customHeight="1" x14ac:dyDescent="0.45">
      <c r="A49" s="99"/>
      <c r="B49" s="19"/>
      <c r="C49" s="100"/>
      <c r="D49" s="124"/>
      <c r="E49" s="124"/>
      <c r="F49" s="124"/>
      <c r="G49" s="19"/>
      <c r="H49" s="19"/>
      <c r="I49" s="312" t="str">
        <f>I1</f>
        <v>R6年9月14日号～R6年11月23日号まで有効</v>
      </c>
      <c r="J49" s="312"/>
      <c r="K49" s="312"/>
      <c r="L49" s="312"/>
    </row>
    <row r="50" spans="1:12" ht="25.05" customHeight="1" thickBot="1" x14ac:dyDescent="0.5">
      <c r="A50" s="99"/>
      <c r="B50" s="21"/>
      <c r="C50" s="101"/>
      <c r="D50" s="61" t="s">
        <v>0</v>
      </c>
      <c r="E50" s="21"/>
      <c r="F50" s="104"/>
      <c r="G50" s="19"/>
      <c r="H50" s="19"/>
      <c r="I50" s="19"/>
      <c r="J50" s="19"/>
      <c r="K50" s="125"/>
      <c r="L50" s="126"/>
    </row>
    <row r="51" spans="1:12" ht="18" customHeight="1" thickTop="1" x14ac:dyDescent="0.45">
      <c r="A51" s="295" t="s">
        <v>520</v>
      </c>
      <c r="B51" s="296"/>
      <c r="C51" s="296"/>
      <c r="D51" s="274"/>
      <c r="E51" s="273" t="s">
        <v>521</v>
      </c>
      <c r="F51" s="274"/>
      <c r="G51" s="273" t="s">
        <v>1</v>
      </c>
      <c r="H51" s="274"/>
      <c r="I51" s="23" t="s">
        <v>2</v>
      </c>
      <c r="J51" s="305">
        <f>J3</f>
        <v>0</v>
      </c>
      <c r="K51" s="306"/>
      <c r="L51" s="307"/>
    </row>
    <row r="52" spans="1:12" ht="18" customHeight="1" x14ac:dyDescent="0.45">
      <c r="A52" s="289">
        <f>A4</f>
        <v>0</v>
      </c>
      <c r="B52" s="290"/>
      <c r="C52" s="290"/>
      <c r="D52" s="291"/>
      <c r="E52" s="321" t="str">
        <f>E4</f>
        <v>　　　　月　　　　日号</v>
      </c>
      <c r="F52" s="322"/>
      <c r="G52" s="275">
        <f>G4</f>
        <v>0</v>
      </c>
      <c r="H52" s="276"/>
      <c r="I52" s="24" t="s">
        <v>507</v>
      </c>
      <c r="J52" s="183">
        <f>J4</f>
        <v>0</v>
      </c>
      <c r="K52" s="84" t="s">
        <v>508</v>
      </c>
      <c r="L52" s="127">
        <f>L4</f>
        <v>0</v>
      </c>
    </row>
    <row r="53" spans="1:12" ht="18" customHeight="1" thickBot="1" x14ac:dyDescent="0.5">
      <c r="A53" s="292"/>
      <c r="B53" s="293"/>
      <c r="C53" s="293"/>
      <c r="D53" s="294"/>
      <c r="E53" s="323"/>
      <c r="F53" s="324"/>
      <c r="G53" s="277"/>
      <c r="H53" s="278"/>
      <c r="I53" s="85" t="s">
        <v>221</v>
      </c>
      <c r="J53" s="128">
        <f>J5</f>
        <v>0</v>
      </c>
      <c r="K53" s="85" t="s">
        <v>219</v>
      </c>
      <c r="L53" s="129">
        <f>L5</f>
        <v>0</v>
      </c>
    </row>
    <row r="54" spans="1:12" ht="18" customHeight="1" thickTop="1" thickBot="1" x14ac:dyDescent="0.5">
      <c r="A54" s="130"/>
      <c r="B54" s="130"/>
      <c r="C54" s="130"/>
      <c r="D54" s="110"/>
      <c r="E54" s="110"/>
      <c r="F54" s="110"/>
      <c r="G54" s="25"/>
      <c r="H54" s="83"/>
      <c r="I54" s="88" t="s">
        <v>222</v>
      </c>
      <c r="J54" s="131">
        <f>J6</f>
        <v>0</v>
      </c>
      <c r="K54" s="98" t="s">
        <v>510</v>
      </c>
      <c r="L54" s="132">
        <f>L6</f>
        <v>0</v>
      </c>
    </row>
    <row r="55" spans="1:12" ht="22.05" customHeight="1" thickTop="1" thickBot="1" x14ac:dyDescent="0.5">
      <c r="A55" s="27" t="s">
        <v>515</v>
      </c>
      <c r="B55" s="28"/>
      <c r="C55" s="29"/>
      <c r="D55" s="30"/>
      <c r="E55" s="31"/>
      <c r="F55" s="28"/>
      <c r="G55" s="32"/>
      <c r="H55" s="28"/>
      <c r="I55" s="27" t="s">
        <v>366</v>
      </c>
      <c r="J55" s="33"/>
      <c r="K55" s="29"/>
      <c r="L55" s="29"/>
    </row>
    <row r="56" spans="1:12" s="39" customFormat="1" ht="22.05" customHeight="1" x14ac:dyDescent="0.45">
      <c r="A56" s="34" t="s">
        <v>217</v>
      </c>
      <c r="B56" s="35" t="s">
        <v>4</v>
      </c>
      <c r="C56" s="36" t="s">
        <v>5</v>
      </c>
      <c r="D56" s="37" t="s">
        <v>1</v>
      </c>
      <c r="E56" s="35" t="s">
        <v>217</v>
      </c>
      <c r="F56" s="35" t="s">
        <v>4</v>
      </c>
      <c r="G56" s="36" t="s">
        <v>5</v>
      </c>
      <c r="H56" s="38" t="s">
        <v>1</v>
      </c>
      <c r="I56" s="35" t="s">
        <v>217</v>
      </c>
      <c r="J56" s="35" t="s">
        <v>4</v>
      </c>
      <c r="K56" s="36" t="s">
        <v>5</v>
      </c>
      <c r="L56" s="38" t="s">
        <v>1</v>
      </c>
    </row>
    <row r="57" spans="1:12" ht="22.05" customHeight="1" x14ac:dyDescent="0.45">
      <c r="A57" s="133" t="s">
        <v>223</v>
      </c>
      <c r="B57" s="41" t="s">
        <v>224</v>
      </c>
      <c r="C57" s="81">
        <v>465</v>
      </c>
      <c r="D57" s="10"/>
      <c r="E57" s="79" t="s">
        <v>271</v>
      </c>
      <c r="F57" s="41" t="s">
        <v>272</v>
      </c>
      <c r="G57" s="43">
        <v>1070</v>
      </c>
      <c r="H57" s="1"/>
      <c r="I57" s="134" t="s">
        <v>310</v>
      </c>
      <c r="J57" s="41" t="s">
        <v>311</v>
      </c>
      <c r="K57" s="45">
        <v>355</v>
      </c>
      <c r="L57" s="1"/>
    </row>
    <row r="58" spans="1:12" ht="22.05" customHeight="1" x14ac:dyDescent="0.45">
      <c r="A58" s="78" t="s">
        <v>225</v>
      </c>
      <c r="B58" s="49" t="s">
        <v>226</v>
      </c>
      <c r="C58" s="43">
        <v>315</v>
      </c>
      <c r="D58" s="4"/>
      <c r="E58" s="79" t="s">
        <v>273</v>
      </c>
      <c r="F58" s="49" t="s">
        <v>274</v>
      </c>
      <c r="G58" s="43">
        <v>620</v>
      </c>
      <c r="H58" s="1"/>
      <c r="I58" s="135" t="s">
        <v>14</v>
      </c>
      <c r="J58" s="49" t="s">
        <v>312</v>
      </c>
      <c r="K58" s="43">
        <v>500</v>
      </c>
      <c r="L58" s="1"/>
    </row>
    <row r="59" spans="1:12" ht="22.05" customHeight="1" x14ac:dyDescent="0.45">
      <c r="A59" s="78" t="s">
        <v>227</v>
      </c>
      <c r="B59" s="49" t="s">
        <v>228</v>
      </c>
      <c r="C59" s="43">
        <v>825</v>
      </c>
      <c r="D59" s="4"/>
      <c r="E59" s="79" t="s">
        <v>275</v>
      </c>
      <c r="F59" s="49" t="s">
        <v>276</v>
      </c>
      <c r="G59" s="43">
        <v>590</v>
      </c>
      <c r="H59" s="1"/>
      <c r="I59" s="135" t="s">
        <v>313</v>
      </c>
      <c r="J59" s="49" t="s">
        <v>314</v>
      </c>
      <c r="K59" s="43">
        <v>290</v>
      </c>
      <c r="L59" s="1"/>
    </row>
    <row r="60" spans="1:12" ht="22.05" customHeight="1" x14ac:dyDescent="0.45">
      <c r="A60" s="78" t="s">
        <v>229</v>
      </c>
      <c r="B60" s="49" t="s">
        <v>230</v>
      </c>
      <c r="C60" s="43">
        <v>595</v>
      </c>
      <c r="D60" s="4"/>
      <c r="E60" s="136" t="s">
        <v>277</v>
      </c>
      <c r="F60" s="49" t="s">
        <v>278</v>
      </c>
      <c r="G60" s="117">
        <v>290</v>
      </c>
      <c r="H60" s="1"/>
      <c r="I60" s="135" t="s">
        <v>315</v>
      </c>
      <c r="J60" s="49" t="s">
        <v>316</v>
      </c>
      <c r="K60" s="43">
        <v>495</v>
      </c>
      <c r="L60" s="1"/>
    </row>
    <row r="61" spans="1:12" ht="22.05" customHeight="1" x14ac:dyDescent="0.45">
      <c r="A61" s="78" t="s">
        <v>231</v>
      </c>
      <c r="B61" s="49" t="s">
        <v>232</v>
      </c>
      <c r="C61" s="43">
        <v>470</v>
      </c>
      <c r="D61" s="4"/>
      <c r="E61" s="79" t="s">
        <v>279</v>
      </c>
      <c r="F61" s="41" t="s">
        <v>280</v>
      </c>
      <c r="G61" s="43">
        <v>355</v>
      </c>
      <c r="H61" s="1"/>
      <c r="I61" s="135" t="s">
        <v>317</v>
      </c>
      <c r="J61" s="49" t="s">
        <v>318</v>
      </c>
      <c r="K61" s="43">
        <v>435</v>
      </c>
      <c r="L61" s="1"/>
    </row>
    <row r="62" spans="1:12" ht="22.05" customHeight="1" x14ac:dyDescent="0.45">
      <c r="A62" s="78" t="s">
        <v>233</v>
      </c>
      <c r="B62" s="49" t="s">
        <v>234</v>
      </c>
      <c r="C62" s="43">
        <v>510</v>
      </c>
      <c r="D62" s="4"/>
      <c r="E62" s="79" t="s">
        <v>281</v>
      </c>
      <c r="F62" s="49" t="s">
        <v>393</v>
      </c>
      <c r="G62" s="43">
        <v>820</v>
      </c>
      <c r="H62" s="1"/>
      <c r="I62" s="135" t="s">
        <v>319</v>
      </c>
      <c r="J62" s="51" t="s">
        <v>320</v>
      </c>
      <c r="K62" s="43">
        <v>420</v>
      </c>
      <c r="L62" s="1"/>
    </row>
    <row r="63" spans="1:12" ht="22.05" customHeight="1" x14ac:dyDescent="0.45">
      <c r="A63" s="78" t="s">
        <v>235</v>
      </c>
      <c r="B63" s="49" t="s">
        <v>236</v>
      </c>
      <c r="C63" s="43">
        <v>375</v>
      </c>
      <c r="D63" s="4"/>
      <c r="E63" s="79" t="s">
        <v>282</v>
      </c>
      <c r="F63" s="49" t="s">
        <v>283</v>
      </c>
      <c r="G63" s="43">
        <v>360</v>
      </c>
      <c r="H63" s="1"/>
      <c r="I63" s="135" t="s">
        <v>321</v>
      </c>
      <c r="J63" s="49" t="s">
        <v>395</v>
      </c>
      <c r="K63" s="43">
        <v>260</v>
      </c>
      <c r="L63" s="1"/>
    </row>
    <row r="64" spans="1:12" ht="22.05" customHeight="1" x14ac:dyDescent="0.45">
      <c r="A64" s="78" t="s">
        <v>237</v>
      </c>
      <c r="B64" s="49" t="s">
        <v>238</v>
      </c>
      <c r="C64" s="43">
        <v>360</v>
      </c>
      <c r="D64" s="4"/>
      <c r="E64" s="79" t="s">
        <v>284</v>
      </c>
      <c r="F64" s="49" t="s">
        <v>285</v>
      </c>
      <c r="G64" s="43">
        <v>350</v>
      </c>
      <c r="H64" s="1"/>
      <c r="I64" s="135" t="s">
        <v>322</v>
      </c>
      <c r="J64" s="49" t="s">
        <v>396</v>
      </c>
      <c r="K64" s="43">
        <v>260</v>
      </c>
      <c r="L64" s="1"/>
    </row>
    <row r="65" spans="1:12" ht="22.05" customHeight="1" x14ac:dyDescent="0.45">
      <c r="A65" s="78" t="s">
        <v>239</v>
      </c>
      <c r="B65" s="49" t="s">
        <v>240</v>
      </c>
      <c r="C65" s="43">
        <v>270</v>
      </c>
      <c r="D65" s="4"/>
      <c r="E65" s="136" t="s">
        <v>286</v>
      </c>
      <c r="F65" s="49" t="s">
        <v>287</v>
      </c>
      <c r="G65" s="43">
        <v>675</v>
      </c>
      <c r="H65" s="1"/>
      <c r="I65" s="135" t="s">
        <v>323</v>
      </c>
      <c r="J65" s="49" t="s">
        <v>324</v>
      </c>
      <c r="K65" s="43">
        <v>380</v>
      </c>
      <c r="L65" s="1"/>
    </row>
    <row r="66" spans="1:12" ht="22.05" customHeight="1" x14ac:dyDescent="0.45">
      <c r="A66" s="78" t="s">
        <v>241</v>
      </c>
      <c r="B66" s="49" t="s">
        <v>242</v>
      </c>
      <c r="C66" s="43">
        <v>290</v>
      </c>
      <c r="D66" s="4"/>
      <c r="E66" s="80" t="s">
        <v>288</v>
      </c>
      <c r="F66" s="41" t="s">
        <v>392</v>
      </c>
      <c r="G66" s="45">
        <v>775</v>
      </c>
      <c r="H66" s="1"/>
      <c r="I66" s="135" t="s">
        <v>325</v>
      </c>
      <c r="J66" s="51" t="s">
        <v>326</v>
      </c>
      <c r="K66" s="43">
        <v>650</v>
      </c>
      <c r="L66" s="1"/>
    </row>
    <row r="67" spans="1:12" ht="22.05" customHeight="1" x14ac:dyDescent="0.45">
      <c r="A67" s="78" t="s">
        <v>243</v>
      </c>
      <c r="B67" s="49" t="s">
        <v>244</v>
      </c>
      <c r="C67" s="43">
        <v>585</v>
      </c>
      <c r="D67" s="4"/>
      <c r="E67" s="79" t="s">
        <v>289</v>
      </c>
      <c r="F67" s="49" t="s">
        <v>290</v>
      </c>
      <c r="G67" s="43">
        <v>350</v>
      </c>
      <c r="H67" s="1"/>
      <c r="I67" s="135" t="s">
        <v>327</v>
      </c>
      <c r="J67" s="49" t="s">
        <v>328</v>
      </c>
      <c r="K67" s="43">
        <v>500</v>
      </c>
      <c r="L67" s="1"/>
    </row>
    <row r="68" spans="1:12" ht="22.05" customHeight="1" x14ac:dyDescent="0.45">
      <c r="A68" s="78" t="s">
        <v>245</v>
      </c>
      <c r="B68" s="49" t="s">
        <v>246</v>
      </c>
      <c r="C68" s="43">
        <v>665</v>
      </c>
      <c r="D68" s="4"/>
      <c r="E68" s="79" t="s">
        <v>291</v>
      </c>
      <c r="F68" s="49" t="s">
        <v>394</v>
      </c>
      <c r="G68" s="43">
        <v>350</v>
      </c>
      <c r="H68" s="1"/>
      <c r="I68" s="135" t="s">
        <v>329</v>
      </c>
      <c r="J68" s="49" t="s">
        <v>330</v>
      </c>
      <c r="K68" s="43">
        <v>285</v>
      </c>
      <c r="L68" s="1"/>
    </row>
    <row r="69" spans="1:12" ht="22.05" customHeight="1" x14ac:dyDescent="0.45">
      <c r="A69" s="78" t="s">
        <v>247</v>
      </c>
      <c r="B69" s="49" t="s">
        <v>248</v>
      </c>
      <c r="C69" s="43">
        <v>590</v>
      </c>
      <c r="D69" s="4"/>
      <c r="E69" s="79" t="s">
        <v>292</v>
      </c>
      <c r="F69" s="49" t="s">
        <v>293</v>
      </c>
      <c r="G69" s="43">
        <v>415</v>
      </c>
      <c r="H69" s="1"/>
      <c r="I69" s="137" t="s">
        <v>331</v>
      </c>
      <c r="J69" s="49" t="s">
        <v>332</v>
      </c>
      <c r="K69" s="43">
        <v>330</v>
      </c>
      <c r="L69" s="1"/>
    </row>
    <row r="70" spans="1:12" ht="22.05" customHeight="1" x14ac:dyDescent="0.45">
      <c r="A70" s="78" t="s">
        <v>249</v>
      </c>
      <c r="B70" s="49" t="s">
        <v>250</v>
      </c>
      <c r="C70" s="43">
        <v>655</v>
      </c>
      <c r="D70" s="4"/>
      <c r="E70" s="79" t="s">
        <v>294</v>
      </c>
      <c r="F70" s="49" t="s">
        <v>295</v>
      </c>
      <c r="G70" s="43">
        <v>415</v>
      </c>
      <c r="H70" s="1"/>
      <c r="I70" s="134" t="s">
        <v>333</v>
      </c>
      <c r="J70" s="41" t="s">
        <v>334</v>
      </c>
      <c r="K70" s="45">
        <v>930</v>
      </c>
      <c r="L70" s="2"/>
    </row>
    <row r="71" spans="1:12" ht="22.05" customHeight="1" x14ac:dyDescent="0.45">
      <c r="A71" s="78" t="s">
        <v>251</v>
      </c>
      <c r="B71" s="49" t="s">
        <v>252</v>
      </c>
      <c r="C71" s="43">
        <v>620</v>
      </c>
      <c r="D71" s="4"/>
      <c r="E71" s="79" t="s">
        <v>296</v>
      </c>
      <c r="F71" s="49" t="s">
        <v>297</v>
      </c>
      <c r="G71" s="43">
        <v>235</v>
      </c>
      <c r="H71" s="1"/>
      <c r="I71" s="135" t="s">
        <v>335</v>
      </c>
      <c r="J71" s="49" t="s">
        <v>397</v>
      </c>
      <c r="K71" s="43">
        <v>810</v>
      </c>
      <c r="L71" s="1"/>
    </row>
    <row r="72" spans="1:12" ht="22.05" customHeight="1" x14ac:dyDescent="0.45">
      <c r="A72" s="78" t="s">
        <v>253</v>
      </c>
      <c r="B72" s="49" t="s">
        <v>254</v>
      </c>
      <c r="C72" s="43">
        <v>870</v>
      </c>
      <c r="D72" s="4"/>
      <c r="E72" s="79" t="s">
        <v>298</v>
      </c>
      <c r="F72" s="49" t="s">
        <v>299</v>
      </c>
      <c r="G72" s="43">
        <v>365</v>
      </c>
      <c r="H72" s="11"/>
      <c r="I72" s="135" t="s">
        <v>81</v>
      </c>
      <c r="J72" s="49" t="s">
        <v>336</v>
      </c>
      <c r="K72" s="43">
        <v>525</v>
      </c>
      <c r="L72" s="1"/>
    </row>
    <row r="73" spans="1:12" ht="22.05" customHeight="1" x14ac:dyDescent="0.45">
      <c r="A73" s="78" t="s">
        <v>255</v>
      </c>
      <c r="B73" s="49" t="s">
        <v>256</v>
      </c>
      <c r="C73" s="43">
        <v>710</v>
      </c>
      <c r="D73" s="4"/>
      <c r="E73" s="79" t="s">
        <v>300</v>
      </c>
      <c r="F73" s="49" t="s">
        <v>301</v>
      </c>
      <c r="G73" s="43">
        <v>550</v>
      </c>
      <c r="H73" s="11"/>
      <c r="I73" s="135" t="s">
        <v>337</v>
      </c>
      <c r="J73" s="49" t="s">
        <v>338</v>
      </c>
      <c r="K73" s="43">
        <v>550</v>
      </c>
      <c r="L73" s="1"/>
    </row>
    <row r="74" spans="1:12" ht="22.05" customHeight="1" x14ac:dyDescent="0.45">
      <c r="A74" s="78" t="s">
        <v>257</v>
      </c>
      <c r="B74" s="49" t="s">
        <v>258</v>
      </c>
      <c r="C74" s="43">
        <v>700</v>
      </c>
      <c r="D74" s="4"/>
      <c r="E74" s="79" t="s">
        <v>302</v>
      </c>
      <c r="F74" s="49" t="s">
        <v>303</v>
      </c>
      <c r="G74" s="43">
        <v>460</v>
      </c>
      <c r="H74" s="11"/>
      <c r="I74" s="135" t="s">
        <v>339</v>
      </c>
      <c r="J74" s="49" t="s">
        <v>340</v>
      </c>
      <c r="K74" s="43">
        <v>250</v>
      </c>
      <c r="L74" s="1"/>
    </row>
    <row r="75" spans="1:12" ht="22.05" customHeight="1" x14ac:dyDescent="0.45">
      <c r="A75" s="78" t="s">
        <v>259</v>
      </c>
      <c r="B75" s="49" t="s">
        <v>260</v>
      </c>
      <c r="C75" s="43">
        <v>660</v>
      </c>
      <c r="D75" s="4"/>
      <c r="E75" s="79" t="s">
        <v>304</v>
      </c>
      <c r="F75" s="49" t="s">
        <v>305</v>
      </c>
      <c r="G75" s="43">
        <v>650</v>
      </c>
      <c r="H75" s="11"/>
      <c r="I75" s="135" t="s">
        <v>113</v>
      </c>
      <c r="J75" s="49" t="s">
        <v>341</v>
      </c>
      <c r="K75" s="43">
        <v>340</v>
      </c>
      <c r="L75" s="1"/>
    </row>
    <row r="76" spans="1:12" ht="22.05" customHeight="1" x14ac:dyDescent="0.45">
      <c r="A76" s="78" t="s">
        <v>261</v>
      </c>
      <c r="B76" s="49" t="s">
        <v>262</v>
      </c>
      <c r="C76" s="43">
        <v>545</v>
      </c>
      <c r="D76" s="4"/>
      <c r="E76" s="79" t="s">
        <v>306</v>
      </c>
      <c r="F76" s="49" t="s">
        <v>307</v>
      </c>
      <c r="G76" s="43">
        <v>360</v>
      </c>
      <c r="H76" s="96"/>
      <c r="I76" s="135" t="s">
        <v>342</v>
      </c>
      <c r="J76" s="49" t="s">
        <v>343</v>
      </c>
      <c r="K76" s="43">
        <v>720</v>
      </c>
      <c r="L76" s="1"/>
    </row>
    <row r="77" spans="1:12" ht="22.05" customHeight="1" x14ac:dyDescent="0.45">
      <c r="A77" s="78" t="s">
        <v>263</v>
      </c>
      <c r="B77" s="49" t="s">
        <v>264</v>
      </c>
      <c r="C77" s="43">
        <v>870</v>
      </c>
      <c r="D77" s="4"/>
      <c r="E77" s="79" t="s">
        <v>308</v>
      </c>
      <c r="F77" s="49" t="s">
        <v>309</v>
      </c>
      <c r="G77" s="43">
        <v>365</v>
      </c>
      <c r="H77" s="11"/>
      <c r="I77" s="135" t="s">
        <v>344</v>
      </c>
      <c r="J77" s="49" t="s">
        <v>345</v>
      </c>
      <c r="K77" s="43">
        <v>410</v>
      </c>
      <c r="L77" s="1"/>
    </row>
    <row r="78" spans="1:12" ht="22.05" customHeight="1" x14ac:dyDescent="0.45">
      <c r="A78" s="78" t="s">
        <v>265</v>
      </c>
      <c r="B78" s="49" t="s">
        <v>266</v>
      </c>
      <c r="C78" s="43">
        <v>660</v>
      </c>
      <c r="D78" s="1"/>
      <c r="E78" s="136" t="s">
        <v>489</v>
      </c>
      <c r="F78" s="49" t="s">
        <v>491</v>
      </c>
      <c r="G78" s="43">
        <v>320</v>
      </c>
      <c r="H78" s="11"/>
      <c r="I78" s="135" t="s">
        <v>346</v>
      </c>
      <c r="J78" s="49" t="s">
        <v>347</v>
      </c>
      <c r="K78" s="43">
        <v>260</v>
      </c>
      <c r="L78" s="1"/>
    </row>
    <row r="79" spans="1:12" ht="22.05" customHeight="1" thickBot="1" x14ac:dyDescent="0.5">
      <c r="A79" s="78" t="s">
        <v>267</v>
      </c>
      <c r="B79" s="49" t="s">
        <v>268</v>
      </c>
      <c r="C79" s="43">
        <v>560</v>
      </c>
      <c r="D79" s="1"/>
      <c r="E79" s="138" t="s">
        <v>490</v>
      </c>
      <c r="F79" s="54" t="s">
        <v>492</v>
      </c>
      <c r="G79" s="55">
        <v>260</v>
      </c>
      <c r="H79" s="17"/>
      <c r="I79" s="135" t="s">
        <v>348</v>
      </c>
      <c r="J79" s="49" t="s">
        <v>349</v>
      </c>
      <c r="K79" s="43">
        <v>150</v>
      </c>
      <c r="L79" s="1"/>
    </row>
    <row r="80" spans="1:12" ht="22.05" customHeight="1" thickTop="1" thickBot="1" x14ac:dyDescent="0.5">
      <c r="A80" s="139" t="s">
        <v>269</v>
      </c>
      <c r="B80" s="62" t="s">
        <v>270</v>
      </c>
      <c r="C80" s="57">
        <v>910</v>
      </c>
      <c r="D80" s="14"/>
      <c r="E80" s="282" t="s">
        <v>363</v>
      </c>
      <c r="F80" s="283"/>
      <c r="G80" s="140">
        <f>SUM(C57:C80)+SUM(G57:G79)</f>
        <v>25075</v>
      </c>
      <c r="H80" s="141">
        <f>SUM(D57:D80)+SUM(H57:H79)</f>
        <v>0</v>
      </c>
      <c r="I80" s="135" t="s">
        <v>493</v>
      </c>
      <c r="J80" s="51" t="s">
        <v>351</v>
      </c>
      <c r="K80" s="43">
        <v>320</v>
      </c>
      <c r="L80" s="1"/>
    </row>
    <row r="81" spans="1:19" ht="22.05" customHeight="1" x14ac:dyDescent="0.45">
      <c r="A81" s="142"/>
      <c r="B81" s="143"/>
      <c r="C81" s="60"/>
      <c r="D81" s="122"/>
      <c r="E81" s="124"/>
      <c r="F81" s="124"/>
      <c r="G81" s="190"/>
      <c r="H81" s="191"/>
      <c r="I81" s="135" t="s">
        <v>494</v>
      </c>
      <c r="J81" s="51" t="s">
        <v>499</v>
      </c>
      <c r="K81" s="43">
        <v>200</v>
      </c>
      <c r="L81" s="1"/>
    </row>
    <row r="82" spans="1:19" ht="22.05" customHeight="1" thickBot="1" x14ac:dyDescent="0.5">
      <c r="A82" s="27" t="s">
        <v>367</v>
      </c>
      <c r="B82" s="144"/>
      <c r="D82" s="29"/>
      <c r="F82" s="19"/>
      <c r="G82" s="19"/>
      <c r="H82" s="145"/>
      <c r="I82" s="135" t="s">
        <v>495</v>
      </c>
      <c r="J82" s="51" t="s">
        <v>500</v>
      </c>
      <c r="K82" s="43">
        <v>175</v>
      </c>
      <c r="L82" s="1"/>
      <c r="N82" s="146"/>
    </row>
    <row r="83" spans="1:19" ht="22.05" customHeight="1" x14ac:dyDescent="0.45">
      <c r="A83" s="34" t="s">
        <v>217</v>
      </c>
      <c r="B83" s="147" t="s">
        <v>4</v>
      </c>
      <c r="C83" s="148" t="s">
        <v>5</v>
      </c>
      <c r="D83" s="38" t="s">
        <v>1</v>
      </c>
      <c r="E83" s="19"/>
      <c r="F83" s="65"/>
      <c r="G83" s="19"/>
      <c r="H83" s="145"/>
      <c r="I83" s="135" t="s">
        <v>496</v>
      </c>
      <c r="J83" s="51" t="s">
        <v>501</v>
      </c>
      <c r="K83" s="43">
        <v>175</v>
      </c>
      <c r="L83" s="1"/>
      <c r="P83" s="149"/>
      <c r="Q83" s="150"/>
      <c r="R83" s="151"/>
      <c r="S83" s="146"/>
    </row>
    <row r="84" spans="1:19" ht="22.05" customHeight="1" x14ac:dyDescent="0.45">
      <c r="A84" s="152" t="s">
        <v>310</v>
      </c>
      <c r="B84" s="50" t="s">
        <v>352</v>
      </c>
      <c r="C84" s="45">
        <v>330</v>
      </c>
      <c r="D84" s="2"/>
      <c r="E84" s="19"/>
      <c r="F84" s="19"/>
      <c r="G84" s="19"/>
      <c r="H84" s="145"/>
      <c r="I84" s="135" t="s">
        <v>497</v>
      </c>
      <c r="J84" s="51" t="s">
        <v>502</v>
      </c>
      <c r="K84" s="43">
        <v>210</v>
      </c>
      <c r="L84" s="1"/>
    </row>
    <row r="85" spans="1:19" ht="22.05" customHeight="1" thickBot="1" x14ac:dyDescent="0.2">
      <c r="A85" s="153" t="s">
        <v>517</v>
      </c>
      <c r="B85" s="49" t="s">
        <v>353</v>
      </c>
      <c r="C85" s="43">
        <v>355</v>
      </c>
      <c r="D85" s="1"/>
      <c r="E85" s="19"/>
      <c r="F85" s="189"/>
      <c r="G85" s="155"/>
      <c r="H85" s="145"/>
      <c r="I85" s="156" t="s">
        <v>498</v>
      </c>
      <c r="J85" s="157" t="s">
        <v>503</v>
      </c>
      <c r="K85" s="55">
        <v>300</v>
      </c>
      <c r="L85" s="16"/>
    </row>
    <row r="86" spans="1:19" ht="22.05" customHeight="1" thickTop="1" thickBot="1" x14ac:dyDescent="0.5">
      <c r="A86" s="153" t="s">
        <v>14</v>
      </c>
      <c r="B86" s="49" t="s">
        <v>354</v>
      </c>
      <c r="C86" s="43">
        <v>215</v>
      </c>
      <c r="D86" s="1"/>
      <c r="E86" s="19"/>
      <c r="F86" s="158"/>
      <c r="G86" s="155"/>
      <c r="H86" s="145"/>
      <c r="I86" s="319" t="s">
        <v>364</v>
      </c>
      <c r="J86" s="320"/>
      <c r="K86" s="159">
        <f>SUM(K57:K85)</f>
        <v>11485</v>
      </c>
      <c r="L86" s="160">
        <f>SUM(L57:L85)</f>
        <v>0</v>
      </c>
    </row>
    <row r="87" spans="1:19" ht="22.05" customHeight="1" thickBot="1" x14ac:dyDescent="0.5">
      <c r="A87" s="153" t="s">
        <v>313</v>
      </c>
      <c r="B87" s="49" t="s">
        <v>355</v>
      </c>
      <c r="C87" s="43">
        <v>310</v>
      </c>
      <c r="D87" s="1"/>
      <c r="E87" s="19"/>
      <c r="F87" s="279"/>
      <c r="G87" s="279"/>
      <c r="H87" s="19"/>
      <c r="I87" s="63"/>
      <c r="J87" s="63"/>
      <c r="K87" s="64"/>
      <c r="L87" s="64"/>
    </row>
    <row r="88" spans="1:19" ht="22.05" customHeight="1" thickBot="1" x14ac:dyDescent="0.5">
      <c r="A88" s="153" t="s">
        <v>315</v>
      </c>
      <c r="B88" s="49" t="s">
        <v>356</v>
      </c>
      <c r="C88" s="43">
        <v>480</v>
      </c>
      <c r="D88" s="1"/>
      <c r="E88" s="19"/>
      <c r="F88" s="281"/>
      <c r="G88" s="281"/>
      <c r="H88" s="19"/>
      <c r="I88" s="308" t="s">
        <v>368</v>
      </c>
      <c r="J88" s="309"/>
      <c r="K88" s="310">
        <f>K46+G80+K86+C95</f>
        <v>91250</v>
      </c>
      <c r="L88" s="311"/>
    </row>
    <row r="89" spans="1:19" ht="22.05" customHeight="1" x14ac:dyDescent="0.45">
      <c r="A89" s="153" t="s">
        <v>317</v>
      </c>
      <c r="B89" s="49" t="s">
        <v>357</v>
      </c>
      <c r="C89" s="43">
        <v>545</v>
      </c>
      <c r="D89" s="1"/>
      <c r="E89" s="19"/>
      <c r="F89" s="19"/>
      <c r="G89" s="19"/>
      <c r="H89" s="19"/>
      <c r="I89" s="19"/>
      <c r="J89" s="19"/>
      <c r="K89" s="19"/>
      <c r="L89" s="19"/>
      <c r="N89" s="161"/>
    </row>
    <row r="90" spans="1:19" ht="22.05" customHeight="1" thickBot="1" x14ac:dyDescent="0.5">
      <c r="A90" s="153" t="s">
        <v>321</v>
      </c>
      <c r="B90" s="49" t="s">
        <v>358</v>
      </c>
      <c r="C90" s="43">
        <v>490</v>
      </c>
      <c r="D90" s="3"/>
      <c r="E90" s="19"/>
      <c r="F90" s="72" t="s">
        <v>526</v>
      </c>
      <c r="G90" s="19"/>
      <c r="H90" s="19"/>
      <c r="I90" s="19"/>
      <c r="J90" s="162" t="s">
        <v>373</v>
      </c>
      <c r="K90" s="163"/>
      <c r="L90" s="163"/>
      <c r="M90" s="164"/>
      <c r="S90" s="146"/>
    </row>
    <row r="91" spans="1:19" ht="22.05" customHeight="1" x14ac:dyDescent="0.45">
      <c r="A91" s="152" t="s">
        <v>325</v>
      </c>
      <c r="B91" s="41" t="s">
        <v>359</v>
      </c>
      <c r="C91" s="45">
        <v>570</v>
      </c>
      <c r="D91" s="2"/>
      <c r="E91" s="19"/>
      <c r="F91" s="76" t="str">
        <f>CHOOSE(M1,"　株式会社生活情報新聞社","　株式会社エイブルプロモーション","　株式会社バーツプロダクション")</f>
        <v>　株式会社バーツプロダクション</v>
      </c>
      <c r="G91" s="19"/>
      <c r="H91" s="19"/>
      <c r="I91" s="19"/>
      <c r="J91" s="165" t="s">
        <v>221</v>
      </c>
      <c r="K91" s="166" t="s">
        <v>370</v>
      </c>
      <c r="L91" s="167" t="s">
        <v>371</v>
      </c>
      <c r="M91" s="168"/>
      <c r="N91" s="169"/>
      <c r="O91" s="325"/>
      <c r="P91" s="325"/>
      <c r="Q91" s="315"/>
      <c r="R91" s="315"/>
      <c r="S91" s="146"/>
    </row>
    <row r="92" spans="1:19" ht="22.05" customHeight="1" x14ac:dyDescent="0.15">
      <c r="A92" s="153" t="s">
        <v>329</v>
      </c>
      <c r="B92" s="49" t="s">
        <v>360</v>
      </c>
      <c r="C92" s="43">
        <v>610</v>
      </c>
      <c r="D92" s="3"/>
      <c r="E92" s="19"/>
      <c r="F92" s="318" t="str">
        <f>CHOOSE(M1,"〒940-2121","〒940-2121","　　　　　　　　　　　ポスティング部長岡営業所〒940-2121")</f>
        <v>　　　　　　　　　　　ポスティング部長岡営業所〒940-2121</v>
      </c>
      <c r="G92" s="318"/>
      <c r="H92" s="318"/>
      <c r="I92" s="19"/>
      <c r="J92" s="170" t="s">
        <v>369</v>
      </c>
      <c r="K92" s="316" t="s">
        <v>372</v>
      </c>
      <c r="L92" s="317"/>
      <c r="O92" s="146"/>
      <c r="P92" s="171"/>
      <c r="Q92" s="149"/>
      <c r="R92" s="149"/>
      <c r="S92" s="146"/>
    </row>
    <row r="93" spans="1:19" ht="22.05" customHeight="1" x14ac:dyDescent="0.45">
      <c r="A93" s="153" t="s">
        <v>333</v>
      </c>
      <c r="B93" s="49" t="s">
        <v>361</v>
      </c>
      <c r="C93" s="43">
        <v>510</v>
      </c>
      <c r="D93" s="1"/>
      <c r="E93" s="26"/>
      <c r="F93" s="158" t="s">
        <v>519</v>
      </c>
      <c r="G93" s="155"/>
      <c r="H93" s="155"/>
      <c r="I93" s="19"/>
      <c r="J93" s="172" t="s">
        <v>378</v>
      </c>
      <c r="K93" s="173" t="s">
        <v>375</v>
      </c>
      <c r="L93" s="174" t="s">
        <v>374</v>
      </c>
      <c r="P93" s="171"/>
      <c r="Q93" s="149"/>
      <c r="R93" s="149"/>
      <c r="S93" s="161"/>
    </row>
    <row r="94" spans="1:19" ht="22.05" customHeight="1" thickBot="1" x14ac:dyDescent="0.5">
      <c r="A94" s="175" t="s">
        <v>335</v>
      </c>
      <c r="B94" s="54" t="s">
        <v>362</v>
      </c>
      <c r="C94" s="55">
        <v>650</v>
      </c>
      <c r="D94" s="16"/>
      <c r="E94" s="19"/>
      <c r="F94" s="280" t="str">
        <f>CHOOSE(M1,"TEL：0258-28-3328　FAX：0258-28-3277","TEL：0258-28-3210　　FAX：0258-21-3232","TEL：0258-86-8773　FAX:0258-86-8783")</f>
        <v>TEL：0258-86-8773　FAX:0258-86-8783</v>
      </c>
      <c r="G94" s="280"/>
      <c r="H94" s="155"/>
      <c r="I94" s="19"/>
      <c r="J94" s="176" t="s">
        <v>379</v>
      </c>
      <c r="K94" s="177" t="s">
        <v>376</v>
      </c>
      <c r="L94" s="178" t="s">
        <v>377</v>
      </c>
      <c r="M94" s="179"/>
      <c r="P94" s="171"/>
      <c r="Q94" s="149"/>
      <c r="R94" s="149"/>
      <c r="S94" s="161"/>
    </row>
    <row r="95" spans="1:19" ht="22.05" customHeight="1" thickTop="1" thickBot="1" x14ac:dyDescent="0.5">
      <c r="A95" s="270" t="s">
        <v>365</v>
      </c>
      <c r="B95" s="271"/>
      <c r="C95" s="180">
        <f>SUM(C84:C94)</f>
        <v>5065</v>
      </c>
      <c r="D95" s="181">
        <f>SUM(D84:D94)</f>
        <v>0</v>
      </c>
      <c r="E95" s="26"/>
      <c r="F95" s="314" t="str">
        <f>CHOOSE(M1,"MAIL： info@s-joho.com","MAIL： info@s-joho.com","MAIL：post@able-pro.com")</f>
        <v>MAIL：post@able-pro.com</v>
      </c>
      <c r="G95" s="314"/>
      <c r="H95" s="155"/>
      <c r="I95" s="19"/>
      <c r="J95" s="65" t="s">
        <v>380</v>
      </c>
      <c r="K95" s="60"/>
      <c r="L95" s="60"/>
    </row>
    <row r="96" spans="1:19" ht="22.05" customHeight="1" x14ac:dyDescent="0.45">
      <c r="A96" s="63"/>
      <c r="B96" s="63"/>
      <c r="C96" s="64"/>
      <c r="D96" s="64"/>
      <c r="E96" s="19"/>
      <c r="F96" s="19"/>
      <c r="G96" s="19"/>
      <c r="H96" s="19"/>
      <c r="I96" s="19"/>
      <c r="J96" s="313" t="s">
        <v>527</v>
      </c>
      <c r="K96" s="313"/>
      <c r="L96" s="313"/>
    </row>
    <row r="97" s="20" customFormat="1" ht="22.05" customHeight="1" x14ac:dyDescent="0.45"/>
    <row r="98" s="20" customFormat="1" ht="22.05" customHeight="1" x14ac:dyDescent="0.45"/>
    <row r="99" s="20" customFormat="1" ht="22.05" customHeight="1" x14ac:dyDescent="0.45"/>
    <row r="100" s="20" customFormat="1" ht="22.05" customHeight="1" x14ac:dyDescent="0.45"/>
    <row r="101" s="20" customFormat="1" ht="22.05" customHeight="1" x14ac:dyDescent="0.45"/>
    <row r="102" s="20" customFormat="1" ht="22.05" customHeight="1" x14ac:dyDescent="0.45"/>
    <row r="103" s="20" customFormat="1" ht="22.05" customHeight="1" x14ac:dyDescent="0.45"/>
    <row r="104" s="20" customFormat="1" ht="22.05" customHeight="1" x14ac:dyDescent="0.45"/>
    <row r="105" s="20" customFormat="1" ht="22.05" customHeight="1" x14ac:dyDescent="0.45"/>
  </sheetData>
  <sheetProtection algorithmName="SHA-512" hashValue="DLAF2dyMVr/GLKO57J1KfIIPTPVmpIspBMvscCpqkv4vE4c9/0Gq5t5O5xFSvyCi9aP0C7hk7JndzC2JXTCZhw==" saltValue="e7nbims1rCyBB3yJM0x+vw==" spinCount="100000" sheet="1" objects="1" scenarios="1"/>
  <mergeCells count="31">
    <mergeCell ref="E51:F51"/>
    <mergeCell ref="J96:L96"/>
    <mergeCell ref="G52:H53"/>
    <mergeCell ref="F95:G95"/>
    <mergeCell ref="Q91:R91"/>
    <mergeCell ref="K92:L92"/>
    <mergeCell ref="F92:H92"/>
    <mergeCell ref="I86:J86"/>
    <mergeCell ref="E52:F53"/>
    <mergeCell ref="O91:P91"/>
    <mergeCell ref="I46:J46"/>
    <mergeCell ref="J51:L51"/>
    <mergeCell ref="I88:J88"/>
    <mergeCell ref="K88:L88"/>
    <mergeCell ref="I49:L49"/>
    <mergeCell ref="A95:B95"/>
    <mergeCell ref="I1:L1"/>
    <mergeCell ref="G51:H51"/>
    <mergeCell ref="G4:H5"/>
    <mergeCell ref="F87:G87"/>
    <mergeCell ref="F94:G94"/>
    <mergeCell ref="F88:G88"/>
    <mergeCell ref="E80:F80"/>
    <mergeCell ref="G3:H3"/>
    <mergeCell ref="J3:L3"/>
    <mergeCell ref="A52:D53"/>
    <mergeCell ref="A3:D3"/>
    <mergeCell ref="A4:D5"/>
    <mergeCell ref="E3:F3"/>
    <mergeCell ref="E4:F5"/>
    <mergeCell ref="A51:D51"/>
  </mergeCells>
  <phoneticPr fontId="2"/>
  <conditionalFormatting sqref="B9:C47">
    <cfRule type="expression" dxfId="30" priority="23">
      <formula>IF($D9="",FALSE,$C9&lt;&gt;$D9)</formula>
    </cfRule>
  </conditionalFormatting>
  <conditionalFormatting sqref="B57:C80">
    <cfRule type="expression" dxfId="29" priority="18">
      <formula>IF($D57="",FALSE,$C57&lt;&gt;$D57)</formula>
    </cfRule>
  </conditionalFormatting>
  <conditionalFormatting sqref="B84:C94">
    <cfRule type="expression" dxfId="28" priority="12">
      <formula>IF($D84="",FALSE,$C84&lt;&gt;$D84)</formula>
    </cfRule>
  </conditionalFormatting>
  <conditionalFormatting sqref="B9:D47">
    <cfRule type="expression" dxfId="27" priority="31">
      <formula>$C9=$D9</formula>
    </cfRule>
  </conditionalFormatting>
  <conditionalFormatting sqref="B57:D80">
    <cfRule type="expression" dxfId="26" priority="28">
      <formula>$C57=$D57</formula>
    </cfRule>
  </conditionalFormatting>
  <conditionalFormatting sqref="B84:D94">
    <cfRule type="expression" dxfId="25" priority="25">
      <formula>$C84=$D84</formula>
    </cfRule>
  </conditionalFormatting>
  <conditionalFormatting sqref="D9:D47">
    <cfRule type="expression" dxfId="24" priority="24">
      <formula>IF($D9="",FALSE,$C9&lt;&gt;$D9)</formula>
    </cfRule>
  </conditionalFormatting>
  <conditionalFormatting sqref="D57:D80">
    <cfRule type="expression" dxfId="23" priority="17">
      <formula>IF($D57="",FALSE,$C57&lt;&gt;$D57)</formula>
    </cfRule>
  </conditionalFormatting>
  <conditionalFormatting sqref="D84:D94">
    <cfRule type="expression" dxfId="22" priority="11">
      <formula>IF($D84="",FALSE,$C84&lt;&gt;$D84)</formula>
    </cfRule>
  </conditionalFormatting>
  <conditionalFormatting sqref="F9:G47">
    <cfRule type="expression" dxfId="21" priority="5">
      <formula>IF($H9="",FALSE,$G9&lt;&gt;$H9)</formula>
    </cfRule>
  </conditionalFormatting>
  <conditionalFormatting sqref="F57:G79">
    <cfRule type="expression" dxfId="20" priority="16">
      <formula>IF($H57="",FALSE,$G57&lt;&gt;$H57)</formula>
    </cfRule>
  </conditionalFormatting>
  <conditionalFormatting sqref="F9:H47">
    <cfRule type="expression" dxfId="19" priority="7">
      <formula>$G9=$H9</formula>
    </cfRule>
  </conditionalFormatting>
  <conditionalFormatting sqref="F57:H79">
    <cfRule type="expression" dxfId="18" priority="27">
      <formula>$G57=$H57</formula>
    </cfRule>
  </conditionalFormatting>
  <conditionalFormatting sqref="H9:H47">
    <cfRule type="expression" dxfId="17" priority="6">
      <formula>IF($H9="",FALSE,$G9&lt;&gt;$H9)</formula>
    </cfRule>
  </conditionalFormatting>
  <conditionalFormatting sqref="H57:H79">
    <cfRule type="expression" dxfId="16" priority="15">
      <formula>IF($H57="",FALSE,$G57&lt;&gt;$H57)</formula>
    </cfRule>
  </conditionalFormatting>
  <conditionalFormatting sqref="J9:K9">
    <cfRule type="expression" dxfId="15" priority="1">
      <formula>IF($L9="",FALSE,$K9&lt;&gt;$L9)</formula>
    </cfRule>
  </conditionalFormatting>
  <conditionalFormatting sqref="J9:K45">
    <cfRule type="expression" dxfId="14" priority="20">
      <formula>IF($L9="",FALSE,$L9&lt;&gt;$K9)</formula>
    </cfRule>
  </conditionalFormatting>
  <conditionalFormatting sqref="J57:K85">
    <cfRule type="expression" dxfId="13" priority="14">
      <formula>IF($L57="",FALSE,$K57&lt;&gt;$L57)</formula>
    </cfRule>
  </conditionalFormatting>
  <conditionalFormatting sqref="J9:L45">
    <cfRule type="expression" dxfId="12" priority="3">
      <formula>$K9=$L9</formula>
    </cfRule>
  </conditionalFormatting>
  <conditionalFormatting sqref="J57:L85">
    <cfRule type="expression" dxfId="11" priority="26">
      <formula>$K57=$L57</formula>
    </cfRule>
  </conditionalFormatting>
  <conditionalFormatting sqref="L9:L45">
    <cfRule type="expression" dxfId="10" priority="19">
      <formula>IF($L9="",FALSE,$K9&lt;&gt;$L9)</formula>
    </cfRule>
  </conditionalFormatting>
  <conditionalFormatting sqref="L57:L85">
    <cfRule type="expression" dxfId="9" priority="13">
      <formula>IF($L57="",FALSE,$K57&lt;&gt;$L57)</formula>
    </cfRule>
  </conditionalFormatting>
  <dataValidations count="1">
    <dataValidation type="list" allowBlank="1" showErrorMessage="1" promptTitle="申込号をリストから選択してください" sqref="E4:F5" xr:uid="{2D4FCE85-01D7-43A2-BA5F-640D962E6826}">
      <formula1>"　　　　月　　　　日号,9月14日号　　　　　(9/6～9/12),9月28日号　　　　　(9/20～9/26),10月12日号　　　　(10/4～10/10),10月26日号　　　　(10/18～10/24),11月9日号　　　　　(11/1～11/7),11月23日号　　　　(11/15～11/21)"</formula1>
    </dataValidation>
  </dataValidations>
  <pageMargins left="0.7" right="0.7" top="0.75" bottom="0.75" header="0.3" footer="0.3"/>
  <pageSetup paperSize="9" scale="67" fitToHeight="2" orientation="portrait" r:id="rId1"/>
  <ignoredErrors>
    <ignoredError sqref="I64 I69 E67 I84:I85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83820</xdr:colOff>
                    <xdr:row>0</xdr:row>
                    <xdr:rowOff>312420</xdr:rowOff>
                  </from>
                  <to>
                    <xdr:col>9</xdr:col>
                    <xdr:colOff>335280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8</xdr:col>
                    <xdr:colOff>502920</xdr:colOff>
                    <xdr:row>0</xdr:row>
                    <xdr:rowOff>312420</xdr:rowOff>
                  </from>
                  <to>
                    <xdr:col>10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9</xdr:col>
                    <xdr:colOff>967740</xdr:colOff>
                    <xdr:row>0</xdr:row>
                    <xdr:rowOff>312420</xdr:rowOff>
                  </from>
                  <to>
                    <xdr:col>12</xdr:col>
                    <xdr:colOff>114300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EC34-C285-43B2-9DEF-1CCE7E8DE8D7}">
  <sheetPr>
    <pageSetUpPr fitToPage="1"/>
  </sheetPr>
  <dimension ref="A1:M48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20" customWidth="1"/>
    <col min="2" max="2" width="15.69921875" style="20" customWidth="1"/>
    <col min="3" max="4" width="7.69921875" style="20" customWidth="1"/>
    <col min="5" max="5" width="8.69921875" style="20" customWidth="1"/>
    <col min="6" max="6" width="15.69921875" style="20" customWidth="1"/>
    <col min="7" max="8" width="7.69921875" style="20" customWidth="1"/>
    <col min="9" max="9" width="8.69921875" style="20" customWidth="1"/>
    <col min="10" max="10" width="15.69921875" style="20" customWidth="1"/>
    <col min="11" max="12" width="7.69921875" style="20" customWidth="1"/>
    <col min="13" max="16384" width="8.796875" style="20"/>
  </cols>
  <sheetData>
    <row r="1" spans="1:13" ht="27" customHeight="1" thickBot="1" x14ac:dyDescent="0.5">
      <c r="A1" s="327" t="s">
        <v>483</v>
      </c>
      <c r="B1" s="327"/>
      <c r="C1" s="327"/>
      <c r="D1" s="19"/>
      <c r="E1" s="19"/>
      <c r="F1" s="19"/>
      <c r="G1" s="19"/>
      <c r="H1" s="66"/>
      <c r="I1" s="272" t="s">
        <v>531</v>
      </c>
      <c r="J1" s="272"/>
      <c r="K1" s="272"/>
      <c r="L1" s="272"/>
      <c r="M1" s="258">
        <v>3</v>
      </c>
    </row>
    <row r="2" spans="1:13" ht="25.05" customHeight="1" thickTop="1" thickBot="1" x14ac:dyDescent="0.5">
      <c r="A2" s="328"/>
      <c r="B2" s="328"/>
      <c r="C2" s="328"/>
      <c r="D2" s="61" t="s">
        <v>399</v>
      </c>
      <c r="E2" s="22"/>
      <c r="F2" s="21"/>
      <c r="G2" s="186" t="s">
        <v>525</v>
      </c>
      <c r="H2" s="187"/>
      <c r="I2" s="187"/>
      <c r="J2" s="187"/>
      <c r="K2" s="187"/>
      <c r="L2" s="188"/>
    </row>
    <row r="3" spans="1:13" ht="18" customHeight="1" thickTop="1" x14ac:dyDescent="0.45">
      <c r="A3" s="295" t="s">
        <v>514</v>
      </c>
      <c r="B3" s="296"/>
      <c r="C3" s="296"/>
      <c r="D3" s="274"/>
      <c r="E3" s="273" t="s">
        <v>521</v>
      </c>
      <c r="F3" s="274"/>
      <c r="G3" s="284" t="s">
        <v>1</v>
      </c>
      <c r="H3" s="285"/>
      <c r="I3" s="185" t="s">
        <v>2</v>
      </c>
      <c r="J3" s="286"/>
      <c r="K3" s="287"/>
      <c r="L3" s="288"/>
    </row>
    <row r="4" spans="1:13" ht="18" customHeight="1" x14ac:dyDescent="0.45">
      <c r="A4" s="335"/>
      <c r="B4" s="336"/>
      <c r="C4" s="336"/>
      <c r="D4" s="337"/>
      <c r="E4" s="341" t="s">
        <v>523</v>
      </c>
      <c r="F4" s="299"/>
      <c r="G4" s="275">
        <f>H30+L25</f>
        <v>0</v>
      </c>
      <c r="H4" s="276"/>
      <c r="I4" s="24" t="s">
        <v>509</v>
      </c>
      <c r="J4" s="184"/>
      <c r="K4" s="84" t="s">
        <v>508</v>
      </c>
      <c r="L4" s="13"/>
    </row>
    <row r="5" spans="1:13" ht="18" customHeight="1" thickBot="1" x14ac:dyDescent="0.5">
      <c r="A5" s="338"/>
      <c r="B5" s="339"/>
      <c r="C5" s="339"/>
      <c r="D5" s="340"/>
      <c r="E5" s="342"/>
      <c r="F5" s="302"/>
      <c r="G5" s="277"/>
      <c r="H5" s="278"/>
      <c r="I5" s="85" t="s">
        <v>221</v>
      </c>
      <c r="J5" s="86"/>
      <c r="K5" s="85" t="s">
        <v>219</v>
      </c>
      <c r="L5" s="87"/>
    </row>
    <row r="6" spans="1:13" ht="18" customHeight="1" thickTop="1" thickBot="1" x14ac:dyDescent="0.5">
      <c r="A6" s="72" t="s">
        <v>481</v>
      </c>
      <c r="B6" s="66"/>
      <c r="C6" s="66"/>
      <c r="D6" s="25"/>
      <c r="E6" s="25"/>
      <c r="F6" s="67"/>
      <c r="G6" s="25"/>
      <c r="H6" s="83"/>
      <c r="I6" s="88" t="s">
        <v>222</v>
      </c>
      <c r="J6" s="90"/>
      <c r="K6" s="98" t="s">
        <v>510</v>
      </c>
      <c r="L6" s="91"/>
    </row>
    <row r="7" spans="1:13" ht="22.05" customHeight="1" thickTop="1" thickBot="1" x14ac:dyDescent="0.5">
      <c r="A7" s="27" t="s">
        <v>3</v>
      </c>
      <c r="B7" s="28"/>
      <c r="C7" s="29"/>
      <c r="D7" s="30"/>
      <c r="E7" s="31"/>
      <c r="F7" s="68"/>
      <c r="G7" s="32"/>
      <c r="H7" s="28"/>
      <c r="I7" s="27" t="s">
        <v>516</v>
      </c>
      <c r="J7" s="33"/>
      <c r="K7" s="29"/>
    </row>
    <row r="8" spans="1:13" s="39" customFormat="1" ht="22.05" customHeight="1" x14ac:dyDescent="0.45">
      <c r="A8" s="34" t="s">
        <v>217</v>
      </c>
      <c r="B8" s="35" t="s">
        <v>4</v>
      </c>
      <c r="C8" s="36" t="s">
        <v>5</v>
      </c>
      <c r="D8" s="37" t="s">
        <v>1</v>
      </c>
      <c r="E8" s="35" t="s">
        <v>217</v>
      </c>
      <c r="F8" s="35" t="s">
        <v>4</v>
      </c>
      <c r="G8" s="36" t="s">
        <v>5</v>
      </c>
      <c r="H8" s="38" t="s">
        <v>1</v>
      </c>
      <c r="I8" s="35" t="s">
        <v>217</v>
      </c>
      <c r="J8" s="35" t="s">
        <v>4</v>
      </c>
      <c r="K8" s="36" t="s">
        <v>5</v>
      </c>
      <c r="L8" s="38" t="s">
        <v>1</v>
      </c>
    </row>
    <row r="9" spans="1:13" ht="22.05" customHeight="1" x14ac:dyDescent="0.45">
      <c r="A9" s="40" t="s">
        <v>310</v>
      </c>
      <c r="B9" s="41" t="s">
        <v>410</v>
      </c>
      <c r="C9" s="81">
        <v>410</v>
      </c>
      <c r="D9" s="7"/>
      <c r="E9" s="44" t="s">
        <v>91</v>
      </c>
      <c r="F9" s="41" t="s">
        <v>455</v>
      </c>
      <c r="G9" s="45">
        <v>480</v>
      </c>
      <c r="H9" s="1"/>
      <c r="I9" s="80" t="s">
        <v>518</v>
      </c>
      <c r="J9" s="41" t="s">
        <v>475</v>
      </c>
      <c r="K9" s="45">
        <v>440</v>
      </c>
      <c r="L9" s="1"/>
    </row>
    <row r="10" spans="1:13" ht="22.05" customHeight="1" x14ac:dyDescent="0.45">
      <c r="A10" s="42" t="s">
        <v>14</v>
      </c>
      <c r="B10" s="46" t="s">
        <v>411</v>
      </c>
      <c r="C10" s="43">
        <v>300</v>
      </c>
      <c r="D10" s="4"/>
      <c r="E10" s="48" t="s">
        <v>99</v>
      </c>
      <c r="F10" s="49" t="s">
        <v>456</v>
      </c>
      <c r="G10" s="43">
        <v>635</v>
      </c>
      <c r="H10" s="1"/>
      <c r="I10" s="79" t="s">
        <v>225</v>
      </c>
      <c r="J10" s="49" t="s">
        <v>476</v>
      </c>
      <c r="K10" s="43">
        <v>310</v>
      </c>
      <c r="L10" s="1"/>
    </row>
    <row r="11" spans="1:13" ht="22.05" customHeight="1" x14ac:dyDescent="0.45">
      <c r="A11" s="42" t="s">
        <v>315</v>
      </c>
      <c r="B11" s="46" t="s">
        <v>412</v>
      </c>
      <c r="C11" s="43">
        <v>815</v>
      </c>
      <c r="D11" s="4"/>
      <c r="E11" s="48" t="s">
        <v>107</v>
      </c>
      <c r="F11" s="49" t="s">
        <v>457</v>
      </c>
      <c r="G11" s="43">
        <v>300</v>
      </c>
      <c r="H11" s="1"/>
      <c r="I11" s="79" t="s">
        <v>227</v>
      </c>
      <c r="J11" s="49" t="s">
        <v>228</v>
      </c>
      <c r="K11" s="43">
        <v>815</v>
      </c>
      <c r="L11" s="1"/>
    </row>
    <row r="12" spans="1:13" ht="22.05" customHeight="1" x14ac:dyDescent="0.45">
      <c r="A12" s="42" t="s">
        <v>317</v>
      </c>
      <c r="B12" s="46" t="s">
        <v>413</v>
      </c>
      <c r="C12" s="43">
        <v>720</v>
      </c>
      <c r="D12" s="4"/>
      <c r="E12" s="48" t="s">
        <v>115</v>
      </c>
      <c r="F12" s="49" t="s">
        <v>458</v>
      </c>
      <c r="G12" s="43">
        <v>250</v>
      </c>
      <c r="H12" s="1"/>
      <c r="I12" s="79" t="s">
        <v>229</v>
      </c>
      <c r="J12" s="49" t="s">
        <v>230</v>
      </c>
      <c r="K12" s="43">
        <v>555</v>
      </c>
      <c r="L12" s="1"/>
    </row>
    <row r="13" spans="1:13" ht="22.05" customHeight="1" x14ac:dyDescent="0.45">
      <c r="A13" s="42" t="s">
        <v>321</v>
      </c>
      <c r="B13" s="46" t="s">
        <v>414</v>
      </c>
      <c r="C13" s="43">
        <v>280</v>
      </c>
      <c r="D13" s="4"/>
      <c r="E13" s="48" t="s">
        <v>123</v>
      </c>
      <c r="F13" s="49" t="s">
        <v>459</v>
      </c>
      <c r="G13" s="43">
        <v>390</v>
      </c>
      <c r="H13" s="1"/>
      <c r="I13" s="79" t="s">
        <v>231</v>
      </c>
      <c r="J13" s="49" t="s">
        <v>232</v>
      </c>
      <c r="K13" s="43">
        <v>440</v>
      </c>
      <c r="L13" s="1"/>
    </row>
    <row r="14" spans="1:13" ht="22.05" customHeight="1" x14ac:dyDescent="0.45">
      <c r="A14" s="42" t="s">
        <v>322</v>
      </c>
      <c r="B14" s="46" t="s">
        <v>415</v>
      </c>
      <c r="C14" s="43">
        <v>310</v>
      </c>
      <c r="D14" s="4"/>
      <c r="E14" s="48" t="s">
        <v>131</v>
      </c>
      <c r="F14" s="49" t="s">
        <v>460</v>
      </c>
      <c r="G14" s="43">
        <v>150</v>
      </c>
      <c r="H14" s="1"/>
      <c r="I14" s="79" t="s">
        <v>233</v>
      </c>
      <c r="J14" s="49" t="s">
        <v>234</v>
      </c>
      <c r="K14" s="43">
        <v>510</v>
      </c>
      <c r="L14" s="1"/>
    </row>
    <row r="15" spans="1:13" ht="22.05" customHeight="1" x14ac:dyDescent="0.45">
      <c r="A15" s="42" t="s">
        <v>323</v>
      </c>
      <c r="B15" s="46" t="s">
        <v>416</v>
      </c>
      <c r="C15" s="43">
        <v>400</v>
      </c>
      <c r="D15" s="4"/>
      <c r="E15" s="48" t="s">
        <v>138</v>
      </c>
      <c r="F15" s="49" t="s">
        <v>461</v>
      </c>
      <c r="G15" s="43">
        <v>210</v>
      </c>
      <c r="H15" s="11"/>
      <c r="I15" s="79" t="s">
        <v>245</v>
      </c>
      <c r="J15" s="49" t="s">
        <v>246</v>
      </c>
      <c r="K15" s="43">
        <v>665</v>
      </c>
      <c r="L15" s="1"/>
    </row>
    <row r="16" spans="1:13" ht="22.05" customHeight="1" x14ac:dyDescent="0.45">
      <c r="A16" s="42" t="s">
        <v>325</v>
      </c>
      <c r="B16" s="46" t="s">
        <v>417</v>
      </c>
      <c r="C16" s="43">
        <v>565</v>
      </c>
      <c r="D16" s="4"/>
      <c r="E16" s="48" t="s">
        <v>449</v>
      </c>
      <c r="F16" s="49" t="s">
        <v>462</v>
      </c>
      <c r="G16" s="43">
        <v>295</v>
      </c>
      <c r="H16" s="11"/>
      <c r="I16" s="79" t="s">
        <v>247</v>
      </c>
      <c r="J16" s="49" t="s">
        <v>248</v>
      </c>
      <c r="K16" s="43">
        <v>590</v>
      </c>
      <c r="L16" s="1"/>
    </row>
    <row r="17" spans="1:12" ht="22.05" customHeight="1" x14ac:dyDescent="0.45">
      <c r="A17" s="42" t="s">
        <v>329</v>
      </c>
      <c r="B17" s="46" t="s">
        <v>418</v>
      </c>
      <c r="C17" s="43">
        <v>600</v>
      </c>
      <c r="D17" s="4"/>
      <c r="E17" s="48" t="s">
        <v>450</v>
      </c>
      <c r="F17" s="49" t="s">
        <v>463</v>
      </c>
      <c r="G17" s="43">
        <v>520</v>
      </c>
      <c r="H17" s="11"/>
      <c r="I17" s="79" t="s">
        <v>249</v>
      </c>
      <c r="J17" s="49" t="s">
        <v>250</v>
      </c>
      <c r="K17" s="43">
        <v>640</v>
      </c>
      <c r="L17" s="1"/>
    </row>
    <row r="18" spans="1:12" ht="22.05" customHeight="1" x14ac:dyDescent="0.45">
      <c r="A18" s="42" t="s">
        <v>335</v>
      </c>
      <c r="B18" s="46" t="s">
        <v>419</v>
      </c>
      <c r="C18" s="43">
        <v>175</v>
      </c>
      <c r="D18" s="4"/>
      <c r="E18" s="48" t="s">
        <v>451</v>
      </c>
      <c r="F18" s="49" t="s">
        <v>464</v>
      </c>
      <c r="G18" s="43">
        <v>390</v>
      </c>
      <c r="H18" s="11"/>
      <c r="I18" s="79" t="s">
        <v>251</v>
      </c>
      <c r="J18" s="49" t="s">
        <v>252</v>
      </c>
      <c r="K18" s="43">
        <v>600</v>
      </c>
      <c r="L18" s="1"/>
    </row>
    <row r="19" spans="1:12" ht="22.05" customHeight="1" x14ac:dyDescent="0.45">
      <c r="A19" s="42" t="s">
        <v>81</v>
      </c>
      <c r="B19" s="46" t="s">
        <v>420</v>
      </c>
      <c r="C19" s="43">
        <v>285</v>
      </c>
      <c r="D19" s="4"/>
      <c r="E19" s="48" t="s">
        <v>165</v>
      </c>
      <c r="F19" s="49" t="s">
        <v>465</v>
      </c>
      <c r="G19" s="43">
        <v>480</v>
      </c>
      <c r="H19" s="96"/>
      <c r="I19" s="79" t="s">
        <v>253</v>
      </c>
      <c r="J19" s="49" t="s">
        <v>254</v>
      </c>
      <c r="K19" s="43">
        <v>650</v>
      </c>
      <c r="L19" s="1"/>
    </row>
    <row r="20" spans="1:12" ht="22.05" customHeight="1" x14ac:dyDescent="0.45">
      <c r="A20" s="42" t="s">
        <v>89</v>
      </c>
      <c r="B20" s="46" t="s">
        <v>421</v>
      </c>
      <c r="C20" s="43">
        <v>280</v>
      </c>
      <c r="D20" s="4"/>
      <c r="E20" s="47" t="s">
        <v>452</v>
      </c>
      <c r="F20" s="49" t="s">
        <v>505</v>
      </c>
      <c r="G20" s="43">
        <v>590</v>
      </c>
      <c r="H20" s="11"/>
      <c r="I20" s="79" t="s">
        <v>255</v>
      </c>
      <c r="J20" s="49" t="s">
        <v>256</v>
      </c>
      <c r="K20" s="43">
        <v>700</v>
      </c>
      <c r="L20" s="1"/>
    </row>
    <row r="21" spans="1:12" ht="22.05" customHeight="1" x14ac:dyDescent="0.45">
      <c r="A21" s="42" t="s">
        <v>337</v>
      </c>
      <c r="B21" s="46" t="s">
        <v>422</v>
      </c>
      <c r="C21" s="43">
        <v>360</v>
      </c>
      <c r="D21" s="4"/>
      <c r="E21" s="44" t="s">
        <v>453</v>
      </c>
      <c r="F21" s="50" t="s">
        <v>466</v>
      </c>
      <c r="G21" s="45">
        <v>665</v>
      </c>
      <c r="H21" s="18"/>
      <c r="I21" s="78" t="s">
        <v>257</v>
      </c>
      <c r="J21" s="49" t="s">
        <v>258</v>
      </c>
      <c r="K21" s="43">
        <v>695</v>
      </c>
      <c r="L21" s="1"/>
    </row>
    <row r="22" spans="1:12" ht="22.05" customHeight="1" x14ac:dyDescent="0.45">
      <c r="A22" s="42" t="s">
        <v>339</v>
      </c>
      <c r="B22" s="46" t="s">
        <v>423</v>
      </c>
      <c r="C22" s="43">
        <v>310</v>
      </c>
      <c r="D22" s="4"/>
      <c r="E22" s="48" t="s">
        <v>454</v>
      </c>
      <c r="F22" s="51" t="s">
        <v>467</v>
      </c>
      <c r="G22" s="43">
        <v>605</v>
      </c>
      <c r="H22" s="11"/>
      <c r="I22" s="80" t="s">
        <v>271</v>
      </c>
      <c r="J22" s="41" t="s">
        <v>477</v>
      </c>
      <c r="K22" s="45">
        <v>650</v>
      </c>
      <c r="L22" s="2"/>
    </row>
    <row r="23" spans="1:12" ht="22.05" customHeight="1" x14ac:dyDescent="0.45">
      <c r="A23" s="42" t="s">
        <v>113</v>
      </c>
      <c r="B23" s="46" t="s">
        <v>424</v>
      </c>
      <c r="C23" s="43">
        <v>300</v>
      </c>
      <c r="D23" s="4"/>
      <c r="E23" s="48" t="s">
        <v>26</v>
      </c>
      <c r="F23" s="51" t="s">
        <v>468</v>
      </c>
      <c r="G23" s="43">
        <v>370</v>
      </c>
      <c r="H23" s="11"/>
      <c r="I23" s="79" t="s">
        <v>273</v>
      </c>
      <c r="J23" s="49" t="s">
        <v>274</v>
      </c>
      <c r="K23" s="43">
        <v>590</v>
      </c>
      <c r="L23" s="1"/>
    </row>
    <row r="24" spans="1:12" ht="22.05" customHeight="1" thickBot="1" x14ac:dyDescent="0.5">
      <c r="A24" s="42" t="s">
        <v>344</v>
      </c>
      <c r="B24" s="46" t="s">
        <v>425</v>
      </c>
      <c r="C24" s="43">
        <v>300</v>
      </c>
      <c r="D24" s="4"/>
      <c r="E24" s="48" t="s">
        <v>34</v>
      </c>
      <c r="F24" s="51" t="s">
        <v>469</v>
      </c>
      <c r="G24" s="43">
        <v>385</v>
      </c>
      <c r="H24" s="1"/>
      <c r="I24" s="97" t="s">
        <v>275</v>
      </c>
      <c r="J24" s="54" t="s">
        <v>276</v>
      </c>
      <c r="K24" s="55">
        <v>590</v>
      </c>
      <c r="L24" s="16"/>
    </row>
    <row r="25" spans="1:12" ht="22.05" customHeight="1" thickTop="1" thickBot="1" x14ac:dyDescent="0.5">
      <c r="A25" s="42" t="s">
        <v>400</v>
      </c>
      <c r="B25" s="46" t="s">
        <v>426</v>
      </c>
      <c r="C25" s="43">
        <v>185</v>
      </c>
      <c r="D25" s="4"/>
      <c r="E25" s="48" t="s">
        <v>41</v>
      </c>
      <c r="F25" s="49" t="s">
        <v>470</v>
      </c>
      <c r="G25" s="43">
        <v>300</v>
      </c>
      <c r="H25" s="1"/>
      <c r="I25" s="331" t="s">
        <v>363</v>
      </c>
      <c r="J25" s="332"/>
      <c r="K25" s="82">
        <f>SUM(K9:K24)</f>
        <v>9440</v>
      </c>
      <c r="L25" s="58">
        <f>SUM(L9:L24)</f>
        <v>0</v>
      </c>
    </row>
    <row r="26" spans="1:12" ht="22.05" customHeight="1" x14ac:dyDescent="0.45">
      <c r="A26" s="42" t="s">
        <v>346</v>
      </c>
      <c r="B26" s="46" t="s">
        <v>427</v>
      </c>
      <c r="C26" s="43">
        <v>485</v>
      </c>
      <c r="D26" s="4"/>
      <c r="E26" s="48" t="s">
        <v>48</v>
      </c>
      <c r="F26" s="51" t="s">
        <v>471</v>
      </c>
      <c r="G26" s="43">
        <v>305</v>
      </c>
      <c r="H26" s="1"/>
      <c r="I26" s="69"/>
      <c r="J26" s="63"/>
      <c r="K26" s="64"/>
      <c r="L26" s="77"/>
    </row>
    <row r="27" spans="1:12" ht="22.05" customHeight="1" x14ac:dyDescent="0.45">
      <c r="A27" s="42" t="s">
        <v>350</v>
      </c>
      <c r="B27" s="46" t="s">
        <v>428</v>
      </c>
      <c r="C27" s="43">
        <v>475</v>
      </c>
      <c r="D27" s="4"/>
      <c r="E27" s="48" t="s">
        <v>56</v>
      </c>
      <c r="F27" s="49" t="s">
        <v>472</v>
      </c>
      <c r="G27" s="43">
        <v>765</v>
      </c>
      <c r="H27" s="1"/>
      <c r="I27" s="65"/>
      <c r="J27" s="19"/>
      <c r="K27" s="65"/>
      <c r="L27" s="65"/>
    </row>
    <row r="28" spans="1:12" ht="22.05" customHeight="1" x14ac:dyDescent="0.45">
      <c r="A28" s="42" t="s">
        <v>401</v>
      </c>
      <c r="B28" s="46" t="s">
        <v>429</v>
      </c>
      <c r="C28" s="43">
        <v>270</v>
      </c>
      <c r="D28" s="4"/>
      <c r="E28" s="48" t="s">
        <v>125</v>
      </c>
      <c r="F28" s="51" t="s">
        <v>473</v>
      </c>
      <c r="G28" s="43">
        <v>530</v>
      </c>
      <c r="H28" s="1"/>
      <c r="I28" s="65"/>
      <c r="J28" s="19"/>
      <c r="K28" s="65"/>
      <c r="L28" s="65"/>
    </row>
    <row r="29" spans="1:12" ht="22.05" customHeight="1" thickBot="1" x14ac:dyDescent="0.5">
      <c r="A29" s="42" t="s">
        <v>402</v>
      </c>
      <c r="B29" s="46" t="s">
        <v>430</v>
      </c>
      <c r="C29" s="43">
        <v>270</v>
      </c>
      <c r="D29" s="4"/>
      <c r="E29" s="53" t="s">
        <v>140</v>
      </c>
      <c r="F29" s="54" t="s">
        <v>474</v>
      </c>
      <c r="G29" s="55">
        <v>900</v>
      </c>
      <c r="H29" s="16"/>
      <c r="I29" s="70"/>
      <c r="J29" s="19"/>
      <c r="K29" s="71"/>
      <c r="L29" s="71"/>
    </row>
    <row r="30" spans="1:12" ht="22.05" customHeight="1" thickTop="1" thickBot="1" x14ac:dyDescent="0.5">
      <c r="A30" s="42" t="s">
        <v>403</v>
      </c>
      <c r="B30" s="46" t="s">
        <v>431</v>
      </c>
      <c r="C30" s="43">
        <v>475</v>
      </c>
      <c r="D30" s="4"/>
      <c r="E30" s="333" t="s">
        <v>162</v>
      </c>
      <c r="F30" s="334"/>
      <c r="G30" s="82">
        <f>SUM(C9:C47)+SUM(G9:G29)</f>
        <v>25135</v>
      </c>
      <c r="H30" s="58">
        <f>SUM(D9:D47)+SUM(H9:H29)</f>
        <v>0</v>
      </c>
      <c r="I30" s="65"/>
      <c r="J30" s="19"/>
      <c r="K30" s="60"/>
      <c r="L30" s="60"/>
    </row>
    <row r="31" spans="1:12" ht="22.05" customHeight="1" x14ac:dyDescent="0.45">
      <c r="A31" s="42" t="s">
        <v>404</v>
      </c>
      <c r="B31" s="46" t="s">
        <v>432</v>
      </c>
      <c r="C31" s="43">
        <v>525</v>
      </c>
      <c r="D31" s="1"/>
      <c r="E31" s="63"/>
      <c r="F31" s="63"/>
      <c r="G31" s="64"/>
      <c r="H31" s="64"/>
      <c r="I31" s="65"/>
      <c r="J31" s="19"/>
      <c r="K31" s="60"/>
      <c r="L31" s="60"/>
    </row>
    <row r="32" spans="1:12" ht="22.05" customHeight="1" thickBot="1" x14ac:dyDescent="0.5">
      <c r="A32" s="42" t="s">
        <v>174</v>
      </c>
      <c r="B32" s="46" t="s">
        <v>433</v>
      </c>
      <c r="C32" s="43">
        <v>330</v>
      </c>
      <c r="D32" s="1"/>
      <c r="E32" s="19"/>
      <c r="F32" s="19"/>
      <c r="G32" s="19"/>
      <c r="H32" s="19"/>
      <c r="I32" s="19"/>
      <c r="J32" s="19"/>
      <c r="K32" s="19"/>
      <c r="L32" s="19"/>
    </row>
    <row r="33" spans="1:12" ht="22.05" customHeight="1" thickBot="1" x14ac:dyDescent="0.5">
      <c r="A33" s="42" t="s">
        <v>180</v>
      </c>
      <c r="B33" s="46" t="s">
        <v>434</v>
      </c>
      <c r="C33" s="43">
        <v>395</v>
      </c>
      <c r="D33" s="1"/>
      <c r="E33" s="19"/>
      <c r="F33" s="19"/>
      <c r="G33" s="19"/>
      <c r="H33" s="19"/>
      <c r="I33" s="308" t="s">
        <v>482</v>
      </c>
      <c r="J33" s="309"/>
      <c r="K33" s="329">
        <f>G30+K25</f>
        <v>34575</v>
      </c>
      <c r="L33" s="330"/>
    </row>
    <row r="34" spans="1:12" ht="22.05" customHeight="1" x14ac:dyDescent="0.45">
      <c r="A34" s="40" t="s">
        <v>405</v>
      </c>
      <c r="B34" s="52" t="s">
        <v>435</v>
      </c>
      <c r="C34" s="45">
        <v>435</v>
      </c>
      <c r="D34" s="11"/>
      <c r="E34" s="19"/>
      <c r="F34" s="19"/>
      <c r="G34" s="19"/>
      <c r="H34" s="19"/>
      <c r="I34" s="59"/>
      <c r="J34" s="74"/>
      <c r="K34" s="19"/>
      <c r="L34" s="19"/>
    </row>
    <row r="35" spans="1:12" ht="22.05" customHeight="1" x14ac:dyDescent="0.45">
      <c r="A35" s="42" t="s">
        <v>406</v>
      </c>
      <c r="B35" s="46" t="s">
        <v>436</v>
      </c>
      <c r="C35" s="43">
        <v>470</v>
      </c>
      <c r="D35" s="11"/>
      <c r="E35" s="19"/>
      <c r="F35" s="19"/>
      <c r="G35" s="19"/>
      <c r="H35" s="19"/>
      <c r="I35" s="19"/>
      <c r="J35" s="72"/>
      <c r="K35" s="19"/>
      <c r="L35" s="19"/>
    </row>
    <row r="36" spans="1:12" ht="22.05" customHeight="1" x14ac:dyDescent="0.45">
      <c r="A36" s="42" t="s">
        <v>407</v>
      </c>
      <c r="B36" s="46" t="s">
        <v>437</v>
      </c>
      <c r="C36" s="43">
        <v>490</v>
      </c>
      <c r="D36" s="11"/>
      <c r="E36" s="19"/>
      <c r="F36" s="19"/>
      <c r="G36" s="19"/>
      <c r="H36" s="19"/>
      <c r="I36" s="19"/>
      <c r="J36" s="76"/>
      <c r="K36" s="19"/>
      <c r="L36" s="19"/>
    </row>
    <row r="37" spans="1:12" ht="22.05" customHeight="1" x14ac:dyDescent="0.15">
      <c r="A37" s="42" t="s">
        <v>408</v>
      </c>
      <c r="B37" s="46" t="s">
        <v>438</v>
      </c>
      <c r="C37" s="43">
        <v>150</v>
      </c>
      <c r="D37" s="96"/>
      <c r="E37" s="26"/>
      <c r="F37" s="19"/>
      <c r="G37" s="19"/>
      <c r="H37" s="19"/>
      <c r="I37" s="70"/>
      <c r="J37" s="154"/>
      <c r="K37" s="155"/>
      <c r="L37" s="19"/>
    </row>
    <row r="38" spans="1:12" ht="22.05" customHeight="1" x14ac:dyDescent="0.45">
      <c r="A38" s="42" t="s">
        <v>206</v>
      </c>
      <c r="B38" s="46" t="s">
        <v>439</v>
      </c>
      <c r="C38" s="43">
        <v>170</v>
      </c>
      <c r="D38" s="11"/>
      <c r="E38" s="26"/>
      <c r="F38" s="19"/>
      <c r="G38" s="19"/>
      <c r="H38" s="19"/>
      <c r="I38" s="19"/>
      <c r="J38" s="158"/>
      <c r="K38" s="155"/>
      <c r="L38" s="19"/>
    </row>
    <row r="39" spans="1:12" ht="22.05" customHeight="1" x14ac:dyDescent="0.45">
      <c r="A39" s="40" t="s">
        <v>409</v>
      </c>
      <c r="B39" s="41" t="s">
        <v>440</v>
      </c>
      <c r="C39" s="45">
        <v>370</v>
      </c>
      <c r="D39" s="1"/>
      <c r="E39" s="26"/>
      <c r="F39" s="19"/>
      <c r="G39" s="19"/>
      <c r="H39" s="19"/>
      <c r="I39" s="63"/>
      <c r="J39" s="280"/>
      <c r="K39" s="280"/>
      <c r="L39" s="19"/>
    </row>
    <row r="40" spans="1:12" ht="22.05" customHeight="1" x14ac:dyDescent="0.45">
      <c r="A40" s="42" t="s">
        <v>214</v>
      </c>
      <c r="B40" s="49" t="s">
        <v>441</v>
      </c>
      <c r="C40" s="43">
        <v>250</v>
      </c>
      <c r="D40" s="1"/>
      <c r="E40" s="19"/>
      <c r="F40" s="19"/>
      <c r="G40" s="19"/>
      <c r="H40" s="19"/>
      <c r="I40" s="19"/>
      <c r="J40" s="326"/>
      <c r="K40" s="326"/>
      <c r="L40" s="65"/>
    </row>
    <row r="41" spans="1:12" ht="22.05" customHeight="1" x14ac:dyDescent="0.45">
      <c r="A41" s="42" t="s">
        <v>8</v>
      </c>
      <c r="B41" s="49" t="s">
        <v>442</v>
      </c>
      <c r="C41" s="43">
        <v>445</v>
      </c>
      <c r="D41" s="1"/>
      <c r="E41" s="19"/>
      <c r="F41" s="72" t="s">
        <v>478</v>
      </c>
      <c r="G41" s="19"/>
      <c r="H41" s="72" t="s">
        <v>529</v>
      </c>
      <c r="I41" s="19"/>
      <c r="J41" s="19"/>
      <c r="K41" s="19"/>
      <c r="L41" s="19"/>
    </row>
    <row r="42" spans="1:12" ht="22.05" customHeight="1" x14ac:dyDescent="0.45">
      <c r="A42" s="42" t="s">
        <v>16</v>
      </c>
      <c r="B42" s="49" t="s">
        <v>443</v>
      </c>
      <c r="C42" s="43">
        <v>460</v>
      </c>
      <c r="D42" s="1"/>
      <c r="E42" s="19"/>
      <c r="F42" s="70" t="s">
        <v>479</v>
      </c>
      <c r="G42" s="19"/>
      <c r="H42" s="19"/>
      <c r="I42" s="76" t="str">
        <f>CHOOSE(M1,"株式会社生活情報新聞社","株式会社エイブルプロモーション","株式会社バーツプロダクション")</f>
        <v>株式会社バーツプロダクション</v>
      </c>
      <c r="J42" s="19"/>
      <c r="K42" s="19"/>
      <c r="L42" s="19"/>
    </row>
    <row r="43" spans="1:12" ht="22.05" customHeight="1" x14ac:dyDescent="0.15">
      <c r="A43" s="42" t="s">
        <v>24</v>
      </c>
      <c r="B43" s="41" t="s">
        <v>444</v>
      </c>
      <c r="C43" s="43">
        <v>530</v>
      </c>
      <c r="D43" s="1"/>
      <c r="E43" s="19"/>
      <c r="F43" s="73" t="s">
        <v>480</v>
      </c>
      <c r="G43" s="19"/>
      <c r="H43" s="19"/>
      <c r="I43" s="345" t="str">
        <f>CHOOSE(M1,"〒940-2121","〒940-2121","　　　　　　　　　　　　　ポスティング部長岡営業所〒940-2121")</f>
        <v>　　　　　　　　　　　　　ポスティング部長岡営業所〒940-2121</v>
      </c>
      <c r="J43" s="345"/>
      <c r="K43" s="345"/>
      <c r="L43" s="19"/>
    </row>
    <row r="44" spans="1:12" ht="22.05" customHeight="1" x14ac:dyDescent="0.45">
      <c r="A44" s="42" t="s">
        <v>32</v>
      </c>
      <c r="B44" s="49" t="s">
        <v>445</v>
      </c>
      <c r="C44" s="43">
        <v>655</v>
      </c>
      <c r="D44" s="1"/>
      <c r="E44" s="19"/>
      <c r="F44" s="348" t="s">
        <v>524</v>
      </c>
      <c r="G44" s="348"/>
      <c r="H44" s="348"/>
      <c r="I44" s="75" t="s">
        <v>528</v>
      </c>
      <c r="J44" s="19"/>
      <c r="K44" s="19"/>
      <c r="L44" s="19"/>
    </row>
    <row r="45" spans="1:12" ht="22.05" customHeight="1" x14ac:dyDescent="0.45">
      <c r="A45" s="42" t="s">
        <v>39</v>
      </c>
      <c r="B45" s="49" t="s">
        <v>446</v>
      </c>
      <c r="C45" s="43">
        <v>565</v>
      </c>
      <c r="D45" s="1"/>
      <c r="E45" s="19"/>
      <c r="F45" s="19"/>
      <c r="G45" s="19"/>
      <c r="H45" s="19"/>
      <c r="I45" s="346" t="str">
        <f>CHOOSE(M1,"TEL：0258-28-3328　　　　FAX：0258-28-3277","TEL：0258-28-3210　　　　FAX：0258-21-3232","TEL：0258-86-8773　FAX:0258-86-8783")</f>
        <v>TEL：0258-86-8773　FAX:0258-86-8783</v>
      </c>
      <c r="J45" s="346"/>
      <c r="K45" s="19"/>
      <c r="L45" s="19"/>
    </row>
    <row r="46" spans="1:12" ht="22.05" customHeight="1" x14ac:dyDescent="0.45">
      <c r="A46" s="42" t="s">
        <v>46</v>
      </c>
      <c r="B46" s="49" t="s">
        <v>447</v>
      </c>
      <c r="C46" s="43">
        <v>430</v>
      </c>
      <c r="D46" s="1"/>
      <c r="E46" s="19"/>
      <c r="F46" s="19"/>
      <c r="G46" s="19"/>
      <c r="H46" s="19"/>
      <c r="I46" s="347" t="str">
        <f>CHOOSE(M1,"MAIL： info@s-joho.com","MAIL： info@s-joho.com","MAIL：post@able-pro.com")</f>
        <v>MAIL：post@able-pro.com</v>
      </c>
      <c r="J46" s="347"/>
      <c r="K46" s="19"/>
      <c r="L46" s="19"/>
    </row>
    <row r="47" spans="1:12" ht="22.05" customHeight="1" thickBot="1" x14ac:dyDescent="0.5">
      <c r="A47" s="56" t="s">
        <v>54</v>
      </c>
      <c r="B47" s="62" t="s">
        <v>448</v>
      </c>
      <c r="C47" s="57">
        <v>380</v>
      </c>
      <c r="D47" s="9"/>
      <c r="E47" s="19"/>
      <c r="F47" s="19"/>
      <c r="G47" s="19"/>
      <c r="H47" s="19"/>
      <c r="I47" s="65"/>
      <c r="J47" s="94"/>
      <c r="K47" s="94"/>
      <c r="L47" s="19"/>
    </row>
    <row r="48" spans="1:12" ht="22.05" customHeight="1" x14ac:dyDescent="0.45">
      <c r="A48" s="19"/>
      <c r="B48" s="19"/>
      <c r="C48" s="19"/>
      <c r="D48" s="19"/>
      <c r="E48" s="19"/>
      <c r="F48" s="19"/>
      <c r="G48" s="19"/>
      <c r="H48" s="19"/>
      <c r="I48" s="65"/>
      <c r="J48" s="343"/>
      <c r="K48" s="344"/>
      <c r="L48" s="65"/>
    </row>
  </sheetData>
  <sheetProtection algorithmName="SHA-512" hashValue="bz8LJdjPkwC0f/IqDe0o+Y8twPsM62d5ZP5Mj8kwefA+OkDH1THmm7GZ1eQC4jL4M7o/HVUiWVMveqTKMU4Kvw==" saltValue="ODIun93mP5rDNTomz8/x4w==" spinCount="100000" sheet="1" objects="1" scenarios="1"/>
  <mergeCells count="20">
    <mergeCell ref="J48:K48"/>
    <mergeCell ref="I43:K43"/>
    <mergeCell ref="I45:J45"/>
    <mergeCell ref="I46:J46"/>
    <mergeCell ref="F44:H44"/>
    <mergeCell ref="J40:K40"/>
    <mergeCell ref="J39:K39"/>
    <mergeCell ref="A1:C2"/>
    <mergeCell ref="I1:L1"/>
    <mergeCell ref="I33:J33"/>
    <mergeCell ref="K33:L33"/>
    <mergeCell ref="I25:J25"/>
    <mergeCell ref="E30:F30"/>
    <mergeCell ref="G3:H3"/>
    <mergeCell ref="J3:L3"/>
    <mergeCell ref="G4:H5"/>
    <mergeCell ref="A4:D5"/>
    <mergeCell ref="A3:D3"/>
    <mergeCell ref="E3:F3"/>
    <mergeCell ref="E4:F5"/>
  </mergeCells>
  <phoneticPr fontId="2"/>
  <conditionalFormatting sqref="B9:C47">
    <cfRule type="expression" dxfId="8" priority="16">
      <formula>IF($D9="",FALSE,$C9&lt;&gt;$D9)</formula>
    </cfRule>
  </conditionalFormatting>
  <conditionalFormatting sqref="B9:D47">
    <cfRule type="expression" dxfId="7" priority="24">
      <formula>$C9=$D9</formula>
    </cfRule>
  </conditionalFormatting>
  <conditionalFormatting sqref="D9:D47">
    <cfRule type="expression" dxfId="6" priority="17">
      <formula>IF($D9="",FALSE,$C9&lt;&gt;$D9)</formula>
    </cfRule>
  </conditionalFormatting>
  <conditionalFormatting sqref="F9:G29">
    <cfRule type="expression" dxfId="5" priority="15">
      <formula>IF($H9="",FALSE,$G9&lt;&gt;$H9)</formula>
    </cfRule>
  </conditionalFormatting>
  <conditionalFormatting sqref="F9:H29">
    <cfRule type="expression" dxfId="4" priority="23">
      <formula>$G9=$H9</formula>
    </cfRule>
  </conditionalFormatting>
  <conditionalFormatting sqref="H9:H29">
    <cfRule type="expression" dxfId="3" priority="14">
      <formula>IF($H9="",FALSE,$G9&lt;&gt;$H9)</formula>
    </cfRule>
  </conditionalFormatting>
  <conditionalFormatting sqref="J9:K24">
    <cfRule type="expression" dxfId="2" priority="13">
      <formula>IF($L9="",FALSE,$L9&lt;&gt;$K9)</formula>
    </cfRule>
  </conditionalFormatting>
  <conditionalFormatting sqref="J9:L24">
    <cfRule type="expression" dxfId="1" priority="22">
      <formula>$K9=$L9</formula>
    </cfRule>
  </conditionalFormatting>
  <conditionalFormatting sqref="L9:L24">
    <cfRule type="expression" dxfId="0" priority="12">
      <formula>IF($L9="",FALSE,$K9&lt;&gt;$L9)</formula>
    </cfRule>
  </conditionalFormatting>
  <dataValidations count="1">
    <dataValidation type="list" allowBlank="1" showInputMessage="1" showErrorMessage="1" promptTitle="申込号をリストから選択してください" sqref="E4:F5" xr:uid="{305F2CF0-8BF0-4F06-9A93-D351502ABB9E}">
      <formula1>"　月　　日～　　　　　　　　月　　日配布,8月30日～　　  　　　　9月5日配布,9月13日～ 　　 　　　　9月19日配布,9月27日～　　　　　  　10月3日配布,10月11日～　　　　　　10月17日配布,10月25日～　　　　　　10月31日配布,11月8日～　　　　　　　11月14日配布,11月22日～　　　　　　11月28日配布"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7</xdr:col>
                    <xdr:colOff>83820</xdr:colOff>
                    <xdr:row>0</xdr:row>
                    <xdr:rowOff>312420</xdr:rowOff>
                  </from>
                  <to>
                    <xdr:col>9</xdr:col>
                    <xdr:colOff>335280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502920</xdr:colOff>
                    <xdr:row>0</xdr:row>
                    <xdr:rowOff>312420</xdr:rowOff>
                  </from>
                  <to>
                    <xdr:col>10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9</xdr:col>
                    <xdr:colOff>967740</xdr:colOff>
                    <xdr:row>0</xdr:row>
                    <xdr:rowOff>312420</xdr:rowOff>
                  </from>
                  <to>
                    <xdr:col>12</xdr:col>
                    <xdr:colOff>114300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6DEC-60C8-4638-B1A8-4E461A5CDFAC}">
  <sheetPr>
    <pageSetUpPr fitToPage="1"/>
  </sheetPr>
  <dimension ref="A1:I38"/>
  <sheetViews>
    <sheetView showGridLines="0" view="pageBreakPreview" zoomScaleNormal="100" zoomScaleSheetLayoutView="100" workbookViewId="0">
      <selection sqref="A1:E1"/>
    </sheetView>
  </sheetViews>
  <sheetFormatPr defaultColWidth="8.09765625" defaultRowHeight="13.2" outlineLevelRow="1" x14ac:dyDescent="0.45"/>
  <cols>
    <col min="1" max="1" width="5.796875" style="198" customWidth="1"/>
    <col min="2" max="2" width="6.59765625" style="198" customWidth="1"/>
    <col min="3" max="3" width="12.59765625" style="199" customWidth="1"/>
    <col min="4" max="4" width="14.19921875" style="201" customWidth="1"/>
    <col min="5" max="5" width="7.296875" style="201" customWidth="1"/>
    <col min="6" max="6" width="13.3984375" style="202" customWidth="1"/>
    <col min="7" max="7" width="16.296875" style="202" customWidth="1"/>
    <col min="8" max="8" width="16.296875" style="203" customWidth="1"/>
    <col min="9" max="16384" width="8.09765625" style="198"/>
  </cols>
  <sheetData>
    <row r="1" spans="1:9" s="197" customFormat="1" ht="17.25" customHeight="1" x14ac:dyDescent="0.45">
      <c r="A1" s="349" t="s">
        <v>543</v>
      </c>
      <c r="B1" s="349"/>
      <c r="C1" s="349"/>
      <c r="D1" s="349"/>
      <c r="E1" s="349"/>
      <c r="F1" s="196"/>
      <c r="G1" s="350" t="s">
        <v>544</v>
      </c>
      <c r="H1" s="350"/>
    </row>
    <row r="2" spans="1:9" ht="34.5" customHeight="1" x14ac:dyDescent="0.45">
      <c r="D2" s="200" t="s">
        <v>545</v>
      </c>
      <c r="F2" s="198"/>
      <c r="I2" s="204"/>
    </row>
    <row r="3" spans="1:9" ht="30" customHeight="1" x14ac:dyDescent="0.45">
      <c r="A3" s="351" t="str">
        <f>A6</f>
        <v>2024年</v>
      </c>
      <c r="B3" s="351"/>
      <c r="C3" s="351"/>
      <c r="D3" s="205" t="s">
        <v>546</v>
      </c>
      <c r="E3" s="206"/>
      <c r="F3" s="206"/>
      <c r="G3" s="206"/>
      <c r="H3" s="206"/>
    </row>
    <row r="4" spans="1:9" ht="24.75" customHeight="1" thickBot="1" x14ac:dyDescent="0.5">
      <c r="A4" s="352" t="s">
        <v>547</v>
      </c>
      <c r="B4" s="352"/>
      <c r="C4" s="352"/>
      <c r="D4" s="352"/>
      <c r="E4" s="352"/>
      <c r="F4" s="352"/>
      <c r="G4" s="352"/>
      <c r="H4" s="352"/>
    </row>
    <row r="5" spans="1:9" ht="30" customHeight="1" thickBot="1" x14ac:dyDescent="0.5">
      <c r="A5" s="353"/>
      <c r="B5" s="354"/>
      <c r="C5" s="355"/>
      <c r="D5" s="356" t="s">
        <v>548</v>
      </c>
      <c r="E5" s="357"/>
      <c r="F5" s="358"/>
      <c r="G5" s="207" t="s">
        <v>549</v>
      </c>
      <c r="H5" s="208" t="s">
        <v>550</v>
      </c>
    </row>
    <row r="6" spans="1:9" s="215" customFormat="1" ht="30" customHeight="1" outlineLevel="1" thickTop="1" x14ac:dyDescent="0.45">
      <c r="A6" s="362" t="s">
        <v>551</v>
      </c>
      <c r="B6" s="359" t="s">
        <v>552</v>
      </c>
      <c r="C6" s="209">
        <v>45304</v>
      </c>
      <c r="D6" s="210">
        <f t="shared" ref="D6:D20" si="0">C6-8</f>
        <v>45296</v>
      </c>
      <c r="E6" s="211" t="s">
        <v>553</v>
      </c>
      <c r="F6" s="212">
        <f t="shared" ref="F6:F19" si="1">D6+6</f>
        <v>45302</v>
      </c>
      <c r="G6" s="213">
        <v>45280</v>
      </c>
      <c r="H6" s="214">
        <f>G6+1</f>
        <v>45281</v>
      </c>
    </row>
    <row r="7" spans="1:9" s="215" customFormat="1" ht="30" customHeight="1" outlineLevel="1" thickBot="1" x14ac:dyDescent="0.5">
      <c r="A7" s="363"/>
      <c r="B7" s="360"/>
      <c r="C7" s="216">
        <v>45318</v>
      </c>
      <c r="D7" s="217">
        <f t="shared" si="0"/>
        <v>45310</v>
      </c>
      <c r="E7" s="218" t="s">
        <v>554</v>
      </c>
      <c r="F7" s="219">
        <f t="shared" si="1"/>
        <v>45316</v>
      </c>
      <c r="G7" s="220">
        <v>45301</v>
      </c>
      <c r="H7" s="221">
        <f>G7+1</f>
        <v>45302</v>
      </c>
    </row>
    <row r="8" spans="1:9" s="215" customFormat="1" ht="30" customHeight="1" outlineLevel="1" thickTop="1" x14ac:dyDescent="0.45">
      <c r="A8" s="363"/>
      <c r="B8" s="359" t="s">
        <v>555</v>
      </c>
      <c r="C8" s="209">
        <v>45332</v>
      </c>
      <c r="D8" s="210">
        <f t="shared" si="0"/>
        <v>45324</v>
      </c>
      <c r="E8" s="211" t="s">
        <v>554</v>
      </c>
      <c r="F8" s="212">
        <f t="shared" si="1"/>
        <v>45330</v>
      </c>
      <c r="G8" s="213">
        <v>45315</v>
      </c>
      <c r="H8" s="214">
        <f t="shared" ref="H8:H29" si="2">G8+1</f>
        <v>45316</v>
      </c>
    </row>
    <row r="9" spans="1:9" s="215" customFormat="1" ht="30" customHeight="1" outlineLevel="1" thickBot="1" x14ac:dyDescent="0.5">
      <c r="A9" s="363"/>
      <c r="B9" s="360"/>
      <c r="C9" s="216">
        <v>45346</v>
      </c>
      <c r="D9" s="217">
        <f t="shared" si="0"/>
        <v>45338</v>
      </c>
      <c r="E9" s="218" t="s">
        <v>554</v>
      </c>
      <c r="F9" s="219">
        <f t="shared" si="1"/>
        <v>45344</v>
      </c>
      <c r="G9" s="220">
        <v>45329</v>
      </c>
      <c r="H9" s="221">
        <f t="shared" si="2"/>
        <v>45330</v>
      </c>
    </row>
    <row r="10" spans="1:9" s="215" customFormat="1" ht="30" customHeight="1" outlineLevel="1" thickTop="1" x14ac:dyDescent="0.45">
      <c r="A10" s="363"/>
      <c r="B10" s="359" t="s">
        <v>556</v>
      </c>
      <c r="C10" s="209">
        <v>45360</v>
      </c>
      <c r="D10" s="210">
        <f t="shared" si="0"/>
        <v>45352</v>
      </c>
      <c r="E10" s="211" t="s">
        <v>554</v>
      </c>
      <c r="F10" s="212">
        <f t="shared" si="1"/>
        <v>45358</v>
      </c>
      <c r="G10" s="213">
        <v>45343</v>
      </c>
      <c r="H10" s="214">
        <f t="shared" si="2"/>
        <v>45344</v>
      </c>
    </row>
    <row r="11" spans="1:9" s="215" customFormat="1" ht="30" customHeight="1" outlineLevel="1" thickBot="1" x14ac:dyDescent="0.5">
      <c r="A11" s="363"/>
      <c r="B11" s="360"/>
      <c r="C11" s="216">
        <v>45374</v>
      </c>
      <c r="D11" s="217">
        <f t="shared" si="0"/>
        <v>45366</v>
      </c>
      <c r="E11" s="218" t="s">
        <v>554</v>
      </c>
      <c r="F11" s="219">
        <f t="shared" si="1"/>
        <v>45372</v>
      </c>
      <c r="G11" s="220">
        <v>45357</v>
      </c>
      <c r="H11" s="221">
        <f t="shared" si="2"/>
        <v>45358</v>
      </c>
    </row>
    <row r="12" spans="1:9" s="215" customFormat="1" ht="30" customHeight="1" outlineLevel="1" thickTop="1" x14ac:dyDescent="0.45">
      <c r="A12" s="363"/>
      <c r="B12" s="359" t="s">
        <v>557</v>
      </c>
      <c r="C12" s="209">
        <v>45388</v>
      </c>
      <c r="D12" s="210">
        <f t="shared" si="0"/>
        <v>45380</v>
      </c>
      <c r="E12" s="211" t="s">
        <v>554</v>
      </c>
      <c r="F12" s="212">
        <f t="shared" si="1"/>
        <v>45386</v>
      </c>
      <c r="G12" s="213">
        <v>45370</v>
      </c>
      <c r="H12" s="214">
        <f>G12+2</f>
        <v>45372</v>
      </c>
    </row>
    <row r="13" spans="1:9" s="215" customFormat="1" ht="30" customHeight="1" outlineLevel="1" thickBot="1" x14ac:dyDescent="0.5">
      <c r="A13" s="363"/>
      <c r="B13" s="360"/>
      <c r="C13" s="216">
        <v>45402</v>
      </c>
      <c r="D13" s="217">
        <f t="shared" si="0"/>
        <v>45394</v>
      </c>
      <c r="E13" s="218" t="s">
        <v>554</v>
      </c>
      <c r="F13" s="219">
        <f t="shared" si="1"/>
        <v>45400</v>
      </c>
      <c r="G13" s="220">
        <v>45385</v>
      </c>
      <c r="H13" s="221">
        <f t="shared" si="2"/>
        <v>45386</v>
      </c>
    </row>
    <row r="14" spans="1:9" s="215" customFormat="1" ht="30" customHeight="1" outlineLevel="1" thickTop="1" x14ac:dyDescent="0.45">
      <c r="A14" s="363"/>
      <c r="B14" s="359" t="s">
        <v>558</v>
      </c>
      <c r="C14" s="209">
        <v>45416</v>
      </c>
      <c r="D14" s="210">
        <f t="shared" si="0"/>
        <v>45408</v>
      </c>
      <c r="E14" s="211" t="s">
        <v>554</v>
      </c>
      <c r="F14" s="212">
        <f t="shared" si="1"/>
        <v>45414</v>
      </c>
      <c r="G14" s="213">
        <v>45399</v>
      </c>
      <c r="H14" s="214">
        <f t="shared" si="2"/>
        <v>45400</v>
      </c>
    </row>
    <row r="15" spans="1:9" s="215" customFormat="1" ht="30" customHeight="1" outlineLevel="1" thickBot="1" x14ac:dyDescent="0.5">
      <c r="A15" s="363"/>
      <c r="B15" s="360"/>
      <c r="C15" s="216">
        <v>45437</v>
      </c>
      <c r="D15" s="217">
        <f t="shared" si="0"/>
        <v>45429</v>
      </c>
      <c r="E15" s="218" t="s">
        <v>554</v>
      </c>
      <c r="F15" s="219">
        <f t="shared" si="1"/>
        <v>45435</v>
      </c>
      <c r="G15" s="220">
        <v>45421</v>
      </c>
      <c r="H15" s="221">
        <f t="shared" si="2"/>
        <v>45422</v>
      </c>
    </row>
    <row r="16" spans="1:9" s="215" customFormat="1" ht="30" customHeight="1" outlineLevel="1" thickTop="1" x14ac:dyDescent="0.45">
      <c r="A16" s="363"/>
      <c r="B16" s="359" t="s">
        <v>559</v>
      </c>
      <c r="C16" s="209">
        <v>45451</v>
      </c>
      <c r="D16" s="210">
        <f t="shared" si="0"/>
        <v>45443</v>
      </c>
      <c r="E16" s="211" t="s">
        <v>554</v>
      </c>
      <c r="F16" s="212">
        <f t="shared" si="1"/>
        <v>45449</v>
      </c>
      <c r="G16" s="213">
        <v>45434</v>
      </c>
      <c r="H16" s="214">
        <f t="shared" si="2"/>
        <v>45435</v>
      </c>
    </row>
    <row r="17" spans="1:8" s="215" customFormat="1" ht="30" customHeight="1" outlineLevel="1" thickBot="1" x14ac:dyDescent="0.5">
      <c r="A17" s="363"/>
      <c r="B17" s="360"/>
      <c r="C17" s="216">
        <v>45465</v>
      </c>
      <c r="D17" s="217">
        <f t="shared" si="0"/>
        <v>45457</v>
      </c>
      <c r="E17" s="218" t="s">
        <v>554</v>
      </c>
      <c r="F17" s="219">
        <f t="shared" si="1"/>
        <v>45463</v>
      </c>
      <c r="G17" s="220">
        <v>45448</v>
      </c>
      <c r="H17" s="221">
        <f t="shared" si="2"/>
        <v>45449</v>
      </c>
    </row>
    <row r="18" spans="1:8" ht="30" customHeight="1" outlineLevel="1" thickTop="1" x14ac:dyDescent="0.45">
      <c r="A18" s="363"/>
      <c r="B18" s="359" t="s">
        <v>560</v>
      </c>
      <c r="C18" s="209">
        <v>45486</v>
      </c>
      <c r="D18" s="210">
        <f t="shared" si="0"/>
        <v>45478</v>
      </c>
      <c r="E18" s="211" t="s">
        <v>554</v>
      </c>
      <c r="F18" s="212">
        <f t="shared" si="1"/>
        <v>45484</v>
      </c>
      <c r="G18" s="213">
        <v>45469</v>
      </c>
      <c r="H18" s="214">
        <f t="shared" si="2"/>
        <v>45470</v>
      </c>
    </row>
    <row r="19" spans="1:8" ht="30" customHeight="1" outlineLevel="1" thickBot="1" x14ac:dyDescent="0.5">
      <c r="A19" s="363"/>
      <c r="B19" s="360"/>
      <c r="C19" s="216">
        <v>45500</v>
      </c>
      <c r="D19" s="217">
        <f t="shared" si="0"/>
        <v>45492</v>
      </c>
      <c r="E19" s="218" t="s">
        <v>554</v>
      </c>
      <c r="F19" s="219">
        <f t="shared" si="1"/>
        <v>45498</v>
      </c>
      <c r="G19" s="220">
        <v>45483</v>
      </c>
      <c r="H19" s="221">
        <f t="shared" si="2"/>
        <v>45484</v>
      </c>
    </row>
    <row r="20" spans="1:8" ht="30" customHeight="1" outlineLevel="1" thickTop="1" x14ac:dyDescent="0.45">
      <c r="A20" s="363"/>
      <c r="B20" s="359" t="s">
        <v>561</v>
      </c>
      <c r="C20" s="209">
        <v>45514</v>
      </c>
      <c r="D20" s="210">
        <f t="shared" si="0"/>
        <v>45506</v>
      </c>
      <c r="E20" s="211" t="s">
        <v>554</v>
      </c>
      <c r="F20" s="212">
        <f>D20+7</f>
        <v>45513</v>
      </c>
      <c r="G20" s="213">
        <v>45497</v>
      </c>
      <c r="H20" s="214">
        <f t="shared" si="2"/>
        <v>45498</v>
      </c>
    </row>
    <row r="21" spans="1:8" ht="30" customHeight="1" outlineLevel="1" thickBot="1" x14ac:dyDescent="0.5">
      <c r="A21" s="363"/>
      <c r="B21" s="360"/>
      <c r="C21" s="216">
        <v>45535</v>
      </c>
      <c r="D21" s="217">
        <f>C21-8</f>
        <v>45527</v>
      </c>
      <c r="E21" s="218" t="s">
        <v>554</v>
      </c>
      <c r="F21" s="219">
        <f t="shared" ref="F21:F29" si="3">D21+6</f>
        <v>45533</v>
      </c>
      <c r="G21" s="220">
        <v>45511</v>
      </c>
      <c r="H21" s="221">
        <f t="shared" si="2"/>
        <v>45512</v>
      </c>
    </row>
    <row r="22" spans="1:8" ht="30" customHeight="1" outlineLevel="1" thickTop="1" x14ac:dyDescent="0.45">
      <c r="A22" s="363"/>
      <c r="B22" s="359" t="s">
        <v>562</v>
      </c>
      <c r="C22" s="209">
        <v>45549</v>
      </c>
      <c r="D22" s="210">
        <f t="shared" ref="D22:D29" si="4">C22-8</f>
        <v>45541</v>
      </c>
      <c r="E22" s="211" t="s">
        <v>554</v>
      </c>
      <c r="F22" s="212">
        <f t="shared" si="3"/>
        <v>45547</v>
      </c>
      <c r="G22" s="213">
        <v>45532</v>
      </c>
      <c r="H22" s="214">
        <f t="shared" si="2"/>
        <v>45533</v>
      </c>
    </row>
    <row r="23" spans="1:8" ht="30" customHeight="1" outlineLevel="1" thickBot="1" x14ac:dyDescent="0.5">
      <c r="A23" s="363"/>
      <c r="B23" s="360"/>
      <c r="C23" s="216">
        <v>45563</v>
      </c>
      <c r="D23" s="217">
        <f t="shared" si="4"/>
        <v>45555</v>
      </c>
      <c r="E23" s="218" t="s">
        <v>554</v>
      </c>
      <c r="F23" s="219">
        <f t="shared" si="3"/>
        <v>45561</v>
      </c>
      <c r="G23" s="220">
        <v>45546</v>
      </c>
      <c r="H23" s="221">
        <f t="shared" si="2"/>
        <v>45547</v>
      </c>
    </row>
    <row r="24" spans="1:8" ht="30" customHeight="1" outlineLevel="1" thickTop="1" x14ac:dyDescent="0.45">
      <c r="A24" s="363"/>
      <c r="B24" s="359" t="s">
        <v>563</v>
      </c>
      <c r="C24" s="209">
        <v>45577</v>
      </c>
      <c r="D24" s="210">
        <f t="shared" si="4"/>
        <v>45569</v>
      </c>
      <c r="E24" s="211" t="s">
        <v>554</v>
      </c>
      <c r="F24" s="212">
        <f t="shared" si="3"/>
        <v>45575</v>
      </c>
      <c r="G24" s="213">
        <v>45560</v>
      </c>
      <c r="H24" s="214">
        <f t="shared" si="2"/>
        <v>45561</v>
      </c>
    </row>
    <row r="25" spans="1:8" ht="30" customHeight="1" outlineLevel="1" thickBot="1" x14ac:dyDescent="0.5">
      <c r="A25" s="363"/>
      <c r="B25" s="360"/>
      <c r="C25" s="216">
        <v>45591</v>
      </c>
      <c r="D25" s="217">
        <f t="shared" si="4"/>
        <v>45583</v>
      </c>
      <c r="E25" s="218" t="s">
        <v>554</v>
      </c>
      <c r="F25" s="219">
        <f t="shared" si="3"/>
        <v>45589</v>
      </c>
      <c r="G25" s="220">
        <v>45574</v>
      </c>
      <c r="H25" s="221">
        <f t="shared" si="2"/>
        <v>45575</v>
      </c>
    </row>
    <row r="26" spans="1:8" ht="30" customHeight="1" outlineLevel="1" thickTop="1" x14ac:dyDescent="0.45">
      <c r="A26" s="363"/>
      <c r="B26" s="359" t="s">
        <v>564</v>
      </c>
      <c r="C26" s="209">
        <v>45605</v>
      </c>
      <c r="D26" s="210">
        <f t="shared" si="4"/>
        <v>45597</v>
      </c>
      <c r="E26" s="211" t="s">
        <v>554</v>
      </c>
      <c r="F26" s="212">
        <f t="shared" si="3"/>
        <v>45603</v>
      </c>
      <c r="G26" s="213">
        <v>45588</v>
      </c>
      <c r="H26" s="214">
        <f t="shared" si="2"/>
        <v>45589</v>
      </c>
    </row>
    <row r="27" spans="1:8" ht="30" customHeight="1" outlineLevel="1" thickBot="1" x14ac:dyDescent="0.5">
      <c r="A27" s="363"/>
      <c r="B27" s="360"/>
      <c r="C27" s="216">
        <v>45619</v>
      </c>
      <c r="D27" s="217">
        <f t="shared" si="4"/>
        <v>45611</v>
      </c>
      <c r="E27" s="218" t="s">
        <v>554</v>
      </c>
      <c r="F27" s="219">
        <f t="shared" si="3"/>
        <v>45617</v>
      </c>
      <c r="G27" s="220">
        <v>45602</v>
      </c>
      <c r="H27" s="221">
        <f t="shared" si="2"/>
        <v>45603</v>
      </c>
    </row>
    <row r="28" spans="1:8" ht="30" customHeight="1" outlineLevel="1" thickTop="1" x14ac:dyDescent="0.45">
      <c r="A28" s="363"/>
      <c r="B28" s="359" t="s">
        <v>565</v>
      </c>
      <c r="C28" s="209">
        <v>45640</v>
      </c>
      <c r="D28" s="210">
        <f t="shared" si="4"/>
        <v>45632</v>
      </c>
      <c r="E28" s="211" t="s">
        <v>554</v>
      </c>
      <c r="F28" s="212">
        <f t="shared" si="3"/>
        <v>45638</v>
      </c>
      <c r="G28" s="222">
        <v>45623</v>
      </c>
      <c r="H28" s="214">
        <f t="shared" si="2"/>
        <v>45624</v>
      </c>
    </row>
    <row r="29" spans="1:8" ht="30" customHeight="1" outlineLevel="1" thickBot="1" x14ac:dyDescent="0.5">
      <c r="A29" s="364"/>
      <c r="B29" s="361"/>
      <c r="C29" s="223">
        <v>45654</v>
      </c>
      <c r="D29" s="224">
        <f t="shared" si="4"/>
        <v>45646</v>
      </c>
      <c r="E29" s="225" t="s">
        <v>554</v>
      </c>
      <c r="F29" s="226">
        <f t="shared" si="3"/>
        <v>45652</v>
      </c>
      <c r="G29" s="227">
        <v>45637</v>
      </c>
      <c r="H29" s="228">
        <f t="shared" si="2"/>
        <v>45638</v>
      </c>
    </row>
    <row r="30" spans="1:8" ht="18" customHeight="1" x14ac:dyDescent="0.45">
      <c r="A30" s="229" t="s">
        <v>566</v>
      </c>
      <c r="B30" s="230"/>
      <c r="C30" s="231"/>
      <c r="D30" s="202"/>
      <c r="F30" s="232"/>
      <c r="G30" s="232"/>
    </row>
    <row r="31" spans="1:8" ht="18" customHeight="1" x14ac:dyDescent="0.45">
      <c r="A31" s="233" t="s">
        <v>567</v>
      </c>
      <c r="B31" s="234"/>
      <c r="C31" s="234"/>
      <c r="D31" s="235"/>
      <c r="E31" s="236"/>
      <c r="F31" s="234"/>
      <c r="G31" s="234"/>
      <c r="H31" s="234"/>
    </row>
    <row r="32" spans="1:8" ht="18" customHeight="1" x14ac:dyDescent="0.45">
      <c r="A32" s="233" t="s">
        <v>568</v>
      </c>
      <c r="B32" s="230"/>
      <c r="C32" s="231"/>
      <c r="D32" s="202"/>
      <c r="F32" s="232"/>
      <c r="G32" s="232"/>
    </row>
    <row r="33" spans="1:8" ht="18" customHeight="1" x14ac:dyDescent="0.45">
      <c r="A33" s="233" t="s">
        <v>569</v>
      </c>
      <c r="B33" s="234"/>
      <c r="C33" s="234"/>
      <c r="D33" s="235"/>
      <c r="E33" s="236"/>
      <c r="F33" s="234"/>
      <c r="G33" s="234"/>
      <c r="H33" s="234"/>
    </row>
    <row r="34" spans="1:8" ht="18" customHeight="1" x14ac:dyDescent="0.45">
      <c r="A34" s="237" t="s">
        <v>570</v>
      </c>
    </row>
    <row r="35" spans="1:8" ht="18" customHeight="1" x14ac:dyDescent="0.45">
      <c r="A35" s="233" t="s">
        <v>571</v>
      </c>
    </row>
    <row r="36" spans="1:8" ht="18" customHeight="1" x14ac:dyDescent="0.45">
      <c r="A36" s="229" t="s">
        <v>572</v>
      </c>
      <c r="B36" s="230"/>
      <c r="C36" s="231"/>
      <c r="D36" s="202"/>
      <c r="F36" s="232"/>
      <c r="G36" s="232"/>
    </row>
    <row r="37" spans="1:8" ht="16.5" customHeight="1" x14ac:dyDescent="0.45"/>
    <row r="38" spans="1:8" ht="16.5" customHeight="1" x14ac:dyDescent="0.45">
      <c r="C38" s="231"/>
      <c r="D38" s="202"/>
      <c r="F38" s="232"/>
      <c r="G38" s="232"/>
    </row>
  </sheetData>
  <sheetProtection algorithmName="SHA-512" hashValue="+aDhnvo+Sqlc66aJZEzAaL3ULDsq/9s7cWzqVQKhgq+Tm5biDIxuNIMLbYn2P6GK712vlKqp0nrZpfx24FnkUw==" saltValue="RMghG5DQgxhRUjfUUfieUw==" spinCount="100000" sheet="1" objects="1" scenarios="1"/>
  <mergeCells count="19">
    <mergeCell ref="B24:B25"/>
    <mergeCell ref="B26:B27"/>
    <mergeCell ref="B28:B29"/>
    <mergeCell ref="A6:A29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A1:E1"/>
    <mergeCell ref="G1:H1"/>
    <mergeCell ref="A3:C3"/>
    <mergeCell ref="A4:H4"/>
    <mergeCell ref="A5:C5"/>
    <mergeCell ref="D5:F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7" orientation="portrait" r:id="rId1"/>
  <headerFooter alignWithMargins="0"/>
  <rowBreaks count="1" manualBreakCount="1">
    <brk id="32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236220</xdr:colOff>
                <xdr:row>0</xdr:row>
                <xdr:rowOff>182880</xdr:rowOff>
              </from>
              <to>
                <xdr:col>3</xdr:col>
                <xdr:colOff>30480</xdr:colOff>
                <xdr:row>2</xdr:row>
                <xdr:rowOff>0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6DD1-9DA4-4DF1-A3F4-917C2E9E8139}">
  <sheetPr>
    <pageSetUpPr fitToPage="1"/>
  </sheetPr>
  <dimension ref="A1:H38"/>
  <sheetViews>
    <sheetView showGridLines="0" view="pageBreakPreview" topLeftCell="A2" zoomScaleNormal="115" zoomScaleSheetLayoutView="100" workbookViewId="0">
      <selection activeCell="A2" sqref="A2:D2"/>
    </sheetView>
  </sheetViews>
  <sheetFormatPr defaultColWidth="8.09765625" defaultRowHeight="13.2" outlineLevelRow="1" x14ac:dyDescent="0.45"/>
  <cols>
    <col min="1" max="1" width="5.796875" style="198" customWidth="1"/>
    <col min="2" max="2" width="6.59765625" style="198" customWidth="1"/>
    <col min="3" max="3" width="15.69921875" style="201" customWidth="1"/>
    <col min="4" max="4" width="7.296875" style="201" customWidth="1"/>
    <col min="5" max="5" width="13.3984375" style="202" customWidth="1"/>
    <col min="6" max="6" width="16.296875" style="202" customWidth="1"/>
    <col min="7" max="7" width="16.296875" style="203" customWidth="1"/>
    <col min="8" max="16384" width="8.09765625" style="198"/>
  </cols>
  <sheetData>
    <row r="1" spans="1:8" hidden="1" outlineLevel="1" x14ac:dyDescent="0.45">
      <c r="B1" s="198">
        <v>6</v>
      </c>
    </row>
    <row r="2" spans="1:8" s="197" customFormat="1" ht="17.25" customHeight="1" collapsed="1" x14ac:dyDescent="0.45">
      <c r="A2" s="349"/>
      <c r="B2" s="349"/>
      <c r="C2" s="349"/>
      <c r="D2" s="349"/>
      <c r="E2" s="196"/>
      <c r="F2" s="350" t="s">
        <v>544</v>
      </c>
      <c r="G2" s="350"/>
    </row>
    <row r="3" spans="1:8" ht="24" customHeight="1" x14ac:dyDescent="0.45">
      <c r="A3" s="365" t="str">
        <f>A7</f>
        <v>2024年</v>
      </c>
      <c r="B3" s="365"/>
      <c r="C3" s="366" t="s">
        <v>573</v>
      </c>
      <c r="D3" s="366"/>
      <c r="E3" s="366"/>
      <c r="F3" s="366"/>
      <c r="H3" s="204"/>
    </row>
    <row r="4" spans="1:8" ht="24" customHeight="1" x14ac:dyDescent="0.45">
      <c r="A4" s="365"/>
      <c r="B4" s="365"/>
      <c r="C4" s="366"/>
      <c r="D4" s="366"/>
      <c r="E4" s="366"/>
      <c r="F4" s="366"/>
      <c r="G4" s="206"/>
    </row>
    <row r="5" spans="1:8" ht="30" customHeight="1" thickBot="1" x14ac:dyDescent="0.5">
      <c r="A5" s="367" t="s">
        <v>574</v>
      </c>
      <c r="B5" s="367"/>
      <c r="C5" s="367"/>
      <c r="D5" s="367"/>
      <c r="E5" s="367"/>
      <c r="F5" s="367"/>
      <c r="G5" s="367"/>
    </row>
    <row r="6" spans="1:8" ht="30" customHeight="1" thickBot="1" x14ac:dyDescent="0.5">
      <c r="A6" s="353"/>
      <c r="B6" s="354"/>
      <c r="C6" s="356" t="s">
        <v>548</v>
      </c>
      <c r="D6" s="357"/>
      <c r="E6" s="358"/>
      <c r="F6" s="207" t="s">
        <v>549</v>
      </c>
      <c r="G6" s="208" t="s">
        <v>550</v>
      </c>
    </row>
    <row r="7" spans="1:8" s="215" customFormat="1" ht="30" customHeight="1" outlineLevel="1" thickTop="1" thickBot="1" x14ac:dyDescent="0.5">
      <c r="A7" s="362" t="s">
        <v>551</v>
      </c>
      <c r="B7" s="238" t="s">
        <v>552</v>
      </c>
      <c r="C7" s="239">
        <v>45303</v>
      </c>
      <c r="D7" s="240" t="s">
        <v>553</v>
      </c>
      <c r="E7" s="241">
        <f>C7+$B$1</f>
        <v>45309</v>
      </c>
      <c r="F7" s="245">
        <v>45287</v>
      </c>
      <c r="G7" s="246">
        <f>F7+1</f>
        <v>45288</v>
      </c>
    </row>
    <row r="8" spans="1:8" s="215" customFormat="1" ht="30" customHeight="1" outlineLevel="1" thickTop="1" x14ac:dyDescent="0.45">
      <c r="A8" s="363"/>
      <c r="B8" s="368" t="s">
        <v>555</v>
      </c>
      <c r="C8" s="210">
        <v>45317</v>
      </c>
      <c r="D8" s="211" t="s">
        <v>554</v>
      </c>
      <c r="E8" s="212">
        <f>C8+$B$1</f>
        <v>45323</v>
      </c>
      <c r="F8" s="213">
        <v>45308</v>
      </c>
      <c r="G8" s="214">
        <f>F8+1</f>
        <v>45309</v>
      </c>
    </row>
    <row r="9" spans="1:8" s="215" customFormat="1" ht="30" customHeight="1" outlineLevel="1" thickBot="1" x14ac:dyDescent="0.5">
      <c r="A9" s="363"/>
      <c r="B9" s="369"/>
      <c r="C9" s="247">
        <v>45331</v>
      </c>
      <c r="D9" s="248" t="s">
        <v>553</v>
      </c>
      <c r="E9" s="249">
        <f t="shared" ref="E9:E30" si="0">C9+$B$1</f>
        <v>45337</v>
      </c>
      <c r="F9" s="262">
        <f>C9-9</f>
        <v>45322</v>
      </c>
      <c r="G9" s="263">
        <f t="shared" ref="G9:G30" si="1">F9+1</f>
        <v>45323</v>
      </c>
    </row>
    <row r="10" spans="1:8" s="215" customFormat="1" ht="30" customHeight="1" outlineLevel="1" thickTop="1" x14ac:dyDescent="0.45">
      <c r="A10" s="363"/>
      <c r="B10" s="359" t="s">
        <v>556</v>
      </c>
      <c r="C10" s="210">
        <v>45359</v>
      </c>
      <c r="D10" s="211" t="s">
        <v>553</v>
      </c>
      <c r="E10" s="212">
        <f t="shared" si="0"/>
        <v>45365</v>
      </c>
      <c r="F10" s="213">
        <f t="shared" ref="F10:F30" si="2">C10-9</f>
        <v>45350</v>
      </c>
      <c r="G10" s="214">
        <f t="shared" si="1"/>
        <v>45351</v>
      </c>
    </row>
    <row r="11" spans="1:8" s="215" customFormat="1" ht="30" customHeight="1" outlineLevel="1" thickBot="1" x14ac:dyDescent="0.5">
      <c r="A11" s="363"/>
      <c r="B11" s="371"/>
      <c r="C11" s="242">
        <v>45373</v>
      </c>
      <c r="D11" s="243" t="s">
        <v>554</v>
      </c>
      <c r="E11" s="244">
        <f t="shared" si="0"/>
        <v>45379</v>
      </c>
      <c r="F11" s="220">
        <f t="shared" si="2"/>
        <v>45364</v>
      </c>
      <c r="G11" s="221">
        <f t="shared" si="1"/>
        <v>45365</v>
      </c>
    </row>
    <row r="12" spans="1:8" s="215" customFormat="1" ht="30" customHeight="1" outlineLevel="1" thickTop="1" x14ac:dyDescent="0.45">
      <c r="A12" s="363"/>
      <c r="B12" s="359" t="s">
        <v>557</v>
      </c>
      <c r="C12" s="210">
        <v>45387</v>
      </c>
      <c r="D12" s="211" t="s">
        <v>553</v>
      </c>
      <c r="E12" s="212">
        <f t="shared" si="0"/>
        <v>45393</v>
      </c>
      <c r="F12" s="213">
        <f t="shared" si="2"/>
        <v>45378</v>
      </c>
      <c r="G12" s="214">
        <f>F12+2</f>
        <v>45380</v>
      </c>
    </row>
    <row r="13" spans="1:8" s="215" customFormat="1" ht="30" customHeight="1" outlineLevel="1" thickBot="1" x14ac:dyDescent="0.5">
      <c r="A13" s="363"/>
      <c r="B13" s="360"/>
      <c r="C13" s="217">
        <v>45401</v>
      </c>
      <c r="D13" s="218" t="s">
        <v>554</v>
      </c>
      <c r="E13" s="219">
        <f t="shared" si="0"/>
        <v>45407</v>
      </c>
      <c r="F13" s="220">
        <f t="shared" si="2"/>
        <v>45392</v>
      </c>
      <c r="G13" s="221">
        <f t="shared" si="1"/>
        <v>45393</v>
      </c>
    </row>
    <row r="14" spans="1:8" s="215" customFormat="1" ht="30" customHeight="1" outlineLevel="1" thickTop="1" x14ac:dyDescent="0.45">
      <c r="A14" s="363"/>
      <c r="B14" s="368" t="s">
        <v>558</v>
      </c>
      <c r="C14" s="239">
        <v>45422</v>
      </c>
      <c r="D14" s="240" t="s">
        <v>553</v>
      </c>
      <c r="E14" s="241">
        <f t="shared" si="0"/>
        <v>45428</v>
      </c>
      <c r="F14" s="245">
        <f t="shared" si="2"/>
        <v>45413</v>
      </c>
      <c r="G14" s="246">
        <f t="shared" si="1"/>
        <v>45414</v>
      </c>
    </row>
    <row r="15" spans="1:8" s="215" customFormat="1" ht="30" customHeight="1" outlineLevel="1" thickBot="1" x14ac:dyDescent="0.5">
      <c r="A15" s="363"/>
      <c r="B15" s="369"/>
      <c r="C15" s="217">
        <v>45436</v>
      </c>
      <c r="D15" s="218" t="s">
        <v>554</v>
      </c>
      <c r="E15" s="219">
        <f t="shared" si="0"/>
        <v>45442</v>
      </c>
      <c r="F15" s="220">
        <f t="shared" si="2"/>
        <v>45427</v>
      </c>
      <c r="G15" s="221">
        <f t="shared" si="1"/>
        <v>45428</v>
      </c>
    </row>
    <row r="16" spans="1:8" s="215" customFormat="1" ht="30" customHeight="1" outlineLevel="1" thickTop="1" x14ac:dyDescent="0.45">
      <c r="A16" s="363"/>
      <c r="B16" s="368" t="s">
        <v>559</v>
      </c>
      <c r="C16" s="247">
        <v>45450</v>
      </c>
      <c r="D16" s="248" t="s">
        <v>553</v>
      </c>
      <c r="E16" s="249">
        <f t="shared" si="0"/>
        <v>45456</v>
      </c>
      <c r="F16" s="250">
        <f t="shared" si="2"/>
        <v>45441</v>
      </c>
      <c r="G16" s="251">
        <f t="shared" si="1"/>
        <v>45442</v>
      </c>
    </row>
    <row r="17" spans="1:7" s="215" customFormat="1" ht="30" customHeight="1" outlineLevel="1" thickBot="1" x14ac:dyDescent="0.5">
      <c r="A17" s="363"/>
      <c r="B17" s="372"/>
      <c r="C17" s="242">
        <v>45464</v>
      </c>
      <c r="D17" s="243" t="s">
        <v>554</v>
      </c>
      <c r="E17" s="244">
        <f t="shared" si="0"/>
        <v>45470</v>
      </c>
      <c r="F17" s="261">
        <f t="shared" si="2"/>
        <v>45455</v>
      </c>
      <c r="G17" s="260">
        <f t="shared" si="1"/>
        <v>45456</v>
      </c>
    </row>
    <row r="18" spans="1:7" s="215" customFormat="1" ht="30" customHeight="1" outlineLevel="1" thickTop="1" x14ac:dyDescent="0.45">
      <c r="A18" s="363"/>
      <c r="B18" s="368" t="s">
        <v>560</v>
      </c>
      <c r="C18" s="210">
        <v>45471</v>
      </c>
      <c r="D18" s="211" t="s">
        <v>554</v>
      </c>
      <c r="E18" s="212">
        <f t="shared" si="0"/>
        <v>45477</v>
      </c>
      <c r="F18" s="213">
        <f t="shared" si="2"/>
        <v>45462</v>
      </c>
      <c r="G18" s="214">
        <f t="shared" si="1"/>
        <v>45463</v>
      </c>
    </row>
    <row r="19" spans="1:7" ht="30" customHeight="1" outlineLevel="1" thickBot="1" x14ac:dyDescent="0.5">
      <c r="A19" s="363"/>
      <c r="B19" s="369"/>
      <c r="C19" s="264">
        <v>45485</v>
      </c>
      <c r="D19" s="265" t="s">
        <v>553</v>
      </c>
      <c r="E19" s="266">
        <f t="shared" si="0"/>
        <v>45491</v>
      </c>
      <c r="F19" s="267">
        <f t="shared" si="2"/>
        <v>45476</v>
      </c>
      <c r="G19" s="268">
        <f t="shared" si="1"/>
        <v>45477</v>
      </c>
    </row>
    <row r="20" spans="1:7" ht="30" customHeight="1" outlineLevel="1" thickTop="1" x14ac:dyDescent="0.45">
      <c r="A20" s="363"/>
      <c r="B20" s="368" t="s">
        <v>561</v>
      </c>
      <c r="C20" s="242">
        <v>45499</v>
      </c>
      <c r="D20" s="243" t="s">
        <v>554</v>
      </c>
      <c r="E20" s="244">
        <f t="shared" si="0"/>
        <v>45505</v>
      </c>
      <c r="F20" s="250">
        <f t="shared" si="2"/>
        <v>45490</v>
      </c>
      <c r="G20" s="251">
        <f t="shared" si="1"/>
        <v>45491</v>
      </c>
    </row>
    <row r="21" spans="1:7" ht="30" customHeight="1" outlineLevel="1" thickBot="1" x14ac:dyDescent="0.5">
      <c r="A21" s="363"/>
      <c r="B21" s="369"/>
      <c r="C21" s="217">
        <v>45513</v>
      </c>
      <c r="D21" s="218" t="s">
        <v>553</v>
      </c>
      <c r="E21" s="219">
        <f t="shared" si="0"/>
        <v>45519</v>
      </c>
      <c r="F21" s="220">
        <f t="shared" si="2"/>
        <v>45504</v>
      </c>
      <c r="G21" s="221">
        <v>45511</v>
      </c>
    </row>
    <row r="22" spans="1:7" ht="30" customHeight="1" outlineLevel="1" thickTop="1" x14ac:dyDescent="0.45">
      <c r="A22" s="363"/>
      <c r="B22" s="368" t="s">
        <v>575</v>
      </c>
      <c r="C22" s="239">
        <v>45534</v>
      </c>
      <c r="D22" s="240" t="s">
        <v>554</v>
      </c>
      <c r="E22" s="241">
        <f t="shared" si="0"/>
        <v>45540</v>
      </c>
      <c r="F22" s="245">
        <f t="shared" si="2"/>
        <v>45525</v>
      </c>
      <c r="G22" s="246">
        <f t="shared" si="1"/>
        <v>45526</v>
      </c>
    </row>
    <row r="23" spans="1:7" ht="30" customHeight="1" outlineLevel="1" thickBot="1" x14ac:dyDescent="0.5">
      <c r="A23" s="363"/>
      <c r="B23" s="372"/>
      <c r="C23" s="217">
        <v>45548</v>
      </c>
      <c r="D23" s="218" t="s">
        <v>554</v>
      </c>
      <c r="E23" s="219">
        <f t="shared" si="0"/>
        <v>45554</v>
      </c>
      <c r="F23" s="220">
        <f t="shared" si="2"/>
        <v>45539</v>
      </c>
      <c r="G23" s="221">
        <f t="shared" si="1"/>
        <v>45540</v>
      </c>
    </row>
    <row r="24" spans="1:7" ht="30" customHeight="1" outlineLevel="1" thickTop="1" x14ac:dyDescent="0.45">
      <c r="A24" s="363"/>
      <c r="B24" s="368" t="s">
        <v>563</v>
      </c>
      <c r="C24" s="239">
        <v>45562</v>
      </c>
      <c r="D24" s="240" t="s">
        <v>554</v>
      </c>
      <c r="E24" s="241">
        <f t="shared" si="0"/>
        <v>45568</v>
      </c>
      <c r="F24" s="245">
        <f t="shared" si="2"/>
        <v>45553</v>
      </c>
      <c r="G24" s="246">
        <f t="shared" si="1"/>
        <v>45554</v>
      </c>
    </row>
    <row r="25" spans="1:7" ht="30" customHeight="1" outlineLevel="1" x14ac:dyDescent="0.45">
      <c r="A25" s="363"/>
      <c r="B25" s="372"/>
      <c r="C25" s="252">
        <v>45576</v>
      </c>
      <c r="D25" s="253" t="s">
        <v>553</v>
      </c>
      <c r="E25" s="254">
        <f t="shared" si="0"/>
        <v>45582</v>
      </c>
      <c r="F25" s="259">
        <f t="shared" si="2"/>
        <v>45567</v>
      </c>
      <c r="G25" s="260">
        <f t="shared" si="1"/>
        <v>45568</v>
      </c>
    </row>
    <row r="26" spans="1:7" ht="30" customHeight="1" outlineLevel="1" thickBot="1" x14ac:dyDescent="0.5">
      <c r="A26" s="363"/>
      <c r="B26" s="372"/>
      <c r="C26" s="252">
        <v>45590</v>
      </c>
      <c r="D26" s="253" t="s">
        <v>553</v>
      </c>
      <c r="E26" s="254">
        <f t="shared" si="0"/>
        <v>45596</v>
      </c>
      <c r="F26" s="259">
        <f t="shared" si="2"/>
        <v>45581</v>
      </c>
      <c r="G26" s="260">
        <f t="shared" si="1"/>
        <v>45582</v>
      </c>
    </row>
    <row r="27" spans="1:7" ht="30" customHeight="1" outlineLevel="1" thickTop="1" x14ac:dyDescent="0.45">
      <c r="A27" s="363"/>
      <c r="B27" s="368" t="s">
        <v>579</v>
      </c>
      <c r="C27" s="239">
        <v>45604</v>
      </c>
      <c r="D27" s="240" t="s">
        <v>554</v>
      </c>
      <c r="E27" s="241">
        <f t="shared" si="0"/>
        <v>45610</v>
      </c>
      <c r="F27" s="222">
        <f t="shared" si="2"/>
        <v>45595</v>
      </c>
      <c r="G27" s="214">
        <f t="shared" si="1"/>
        <v>45596</v>
      </c>
    </row>
    <row r="28" spans="1:7" ht="30" customHeight="1" outlineLevel="1" thickBot="1" x14ac:dyDescent="0.5">
      <c r="A28" s="363"/>
      <c r="B28" s="369"/>
      <c r="C28" s="217">
        <v>45618</v>
      </c>
      <c r="D28" s="218" t="s">
        <v>554</v>
      </c>
      <c r="E28" s="219">
        <f t="shared" si="0"/>
        <v>45624</v>
      </c>
      <c r="F28" s="220">
        <f t="shared" si="2"/>
        <v>45609</v>
      </c>
      <c r="G28" s="221">
        <f t="shared" si="1"/>
        <v>45610</v>
      </c>
    </row>
    <row r="29" spans="1:7" ht="30" customHeight="1" outlineLevel="1" thickTop="1" x14ac:dyDescent="0.45">
      <c r="A29" s="363"/>
      <c r="B29" s="368" t="s">
        <v>565</v>
      </c>
      <c r="C29" s="239">
        <v>45625</v>
      </c>
      <c r="D29" s="240" t="s">
        <v>553</v>
      </c>
      <c r="E29" s="241">
        <f t="shared" si="0"/>
        <v>45631</v>
      </c>
      <c r="F29" s="255">
        <f t="shared" si="2"/>
        <v>45616</v>
      </c>
      <c r="G29" s="246">
        <f t="shared" si="1"/>
        <v>45617</v>
      </c>
    </row>
    <row r="30" spans="1:7" ht="30" customHeight="1" outlineLevel="1" thickBot="1" x14ac:dyDescent="0.5">
      <c r="A30" s="364"/>
      <c r="B30" s="370"/>
      <c r="C30" s="224">
        <v>45639</v>
      </c>
      <c r="D30" s="225" t="s">
        <v>553</v>
      </c>
      <c r="E30" s="256">
        <f t="shared" si="0"/>
        <v>45645</v>
      </c>
      <c r="F30" s="227">
        <f t="shared" si="2"/>
        <v>45630</v>
      </c>
      <c r="G30" s="228">
        <f t="shared" si="1"/>
        <v>45631</v>
      </c>
    </row>
    <row r="31" spans="1:7" ht="18" customHeight="1" x14ac:dyDescent="0.45">
      <c r="A31" s="229" t="s">
        <v>566</v>
      </c>
      <c r="B31" s="230"/>
      <c r="C31" s="202"/>
      <c r="E31" s="232"/>
      <c r="F31" s="243"/>
      <c r="G31" s="243"/>
    </row>
    <row r="32" spans="1:7" ht="18" customHeight="1" x14ac:dyDescent="0.45">
      <c r="A32" s="233" t="s">
        <v>567</v>
      </c>
      <c r="B32" s="234"/>
      <c r="C32" s="235"/>
      <c r="D32" s="236"/>
      <c r="E32" s="234"/>
      <c r="F32" s="234"/>
      <c r="G32" s="234"/>
    </row>
    <row r="33" spans="1:7" ht="18" customHeight="1" x14ac:dyDescent="0.45">
      <c r="A33" s="233" t="s">
        <v>568</v>
      </c>
      <c r="B33" s="230"/>
      <c r="C33" s="202"/>
      <c r="E33" s="232"/>
      <c r="F33" s="232"/>
    </row>
    <row r="34" spans="1:7" ht="18" customHeight="1" x14ac:dyDescent="0.45">
      <c r="A34" s="233" t="s">
        <v>569</v>
      </c>
      <c r="B34" s="234"/>
      <c r="C34" s="235"/>
      <c r="D34" s="236"/>
      <c r="E34" s="234"/>
      <c r="F34" s="234"/>
      <c r="G34" s="234"/>
    </row>
    <row r="35" spans="1:7" ht="18" customHeight="1" x14ac:dyDescent="0.45">
      <c r="A35" s="237" t="s">
        <v>570</v>
      </c>
    </row>
    <row r="36" spans="1:7" ht="18" customHeight="1" x14ac:dyDescent="0.45">
      <c r="A36" s="233" t="s">
        <v>571</v>
      </c>
    </row>
    <row r="37" spans="1:7" ht="16.5" customHeight="1" x14ac:dyDescent="0.45">
      <c r="A37" s="257" t="s">
        <v>572</v>
      </c>
    </row>
    <row r="38" spans="1:7" ht="16.5" customHeight="1" x14ac:dyDescent="0.45">
      <c r="C38" s="202"/>
      <c r="E38" s="232"/>
      <c r="F38" s="232"/>
    </row>
  </sheetData>
  <sheetProtection algorithmName="SHA-512" hashValue="s5d/VWWrS1FZaPVMZQrEt8FHy9jjReCB4Q5h/u+WzVyF3tG9R0pcD3w3PWNeXK6zH5vRSoYY+Y7vS4XRb9L/Kw==" saltValue="2lj9VpWqysb6u58zS5ZTcg==" spinCount="100000" sheet="1" objects="1" scenarios="1"/>
  <mergeCells count="19">
    <mergeCell ref="B20:B21"/>
    <mergeCell ref="B8:B9"/>
    <mergeCell ref="B29:B30"/>
    <mergeCell ref="A7:A30"/>
    <mergeCell ref="B10:B11"/>
    <mergeCell ref="B12:B13"/>
    <mergeCell ref="B14:B15"/>
    <mergeCell ref="B22:B23"/>
    <mergeCell ref="B24:B26"/>
    <mergeCell ref="B27:B28"/>
    <mergeCell ref="B16:B17"/>
    <mergeCell ref="B18:B19"/>
    <mergeCell ref="A6:B6"/>
    <mergeCell ref="C6:E6"/>
    <mergeCell ref="A2:D2"/>
    <mergeCell ref="F2:G2"/>
    <mergeCell ref="A3:B4"/>
    <mergeCell ref="C3:F4"/>
    <mergeCell ref="A5:G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8" orientation="portrait" r:id="rId1"/>
  <headerFooter alignWithMargins="0"/>
  <rowBreaks count="1" manualBreakCount="1">
    <brk id="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お願い</vt:lpstr>
      <vt:lpstr>まるごとチラシ折込発注書</vt:lpstr>
      <vt:lpstr>チラシのみの配布発注書</vt:lpstr>
      <vt:lpstr>発行スケジュール（まるごと）</vt:lpstr>
      <vt:lpstr>発行スケジュール（チラシ）</vt:lpstr>
      <vt:lpstr>チラシのみの配布発注書!Print_Area</vt:lpstr>
      <vt:lpstr>まるごとチラシ折込発注書!Print_Area</vt:lpstr>
      <vt:lpstr>'発行スケジュール（チラシ）'!Print_Area</vt:lpstr>
      <vt:lpstr>'発行スケジュール（まるごと）'!Print_Area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高頭　昂太</cp:lastModifiedBy>
  <cp:lastPrinted>2024-07-02T05:13:42Z</cp:lastPrinted>
  <dcterms:created xsi:type="dcterms:W3CDTF">2024-03-14T05:36:04Z</dcterms:created>
  <dcterms:modified xsi:type="dcterms:W3CDTF">2024-08-08T07:16:56Z</dcterms:modified>
</cp:coreProperties>
</file>