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0.80\share\ポスティング\ﾎﾟｽﾃｨﾝｸﾞ事業部\ポスティング\配布発注書\24年12月～25年2月ポスティング発注書\"/>
    </mc:Choice>
  </mc:AlternateContent>
  <xr:revisionPtr revIDLastSave="0" documentId="13_ncr:1_{3DD004C9-4745-4FBF-AB93-E7E0DE548A22}" xr6:coauthVersionLast="47" xr6:coauthVersionMax="47" xr10:uidLastSave="{00000000-0000-0000-0000-000000000000}"/>
  <bookViews>
    <workbookView xWindow="-108" yWindow="-108" windowWidth="23256" windowHeight="12456" xr2:uid="{E9C44204-CC11-4F43-A492-32D39840AC51}"/>
  </bookViews>
  <sheets>
    <sheet name="お願い" sheetId="4" r:id="rId1"/>
    <sheet name="まるごとチラシ折込発注書" sheetId="1" r:id="rId2"/>
    <sheet name="チラシのみの配布発注書" sheetId="3" r:id="rId3"/>
    <sheet name="2024年情報誌スケジュール" sheetId="8" r:id="rId4"/>
    <sheet name="2024年チラシスケジュール" sheetId="7" r:id="rId5"/>
    <sheet name="2025年情報誌スケジュール" sheetId="5" r:id="rId6"/>
    <sheet name="2025年チラシスケジュール" sheetId="6" r:id="rId7"/>
  </sheets>
  <definedNames>
    <definedName name="_xlnm._FilterDatabase" localSheetId="1" hidden="1">まるごとチラシ折込発注書!$A$1:$M$81</definedName>
    <definedName name="_xlnm.Print_Area" localSheetId="4">'2024年チラシスケジュール'!$A$2:$G$29</definedName>
    <definedName name="_xlnm.Print_Area" localSheetId="3">'2024年情報誌スケジュール'!$A$1:$H$26</definedName>
    <definedName name="_xlnm.Print_Area" localSheetId="6">'2025年チラシスケジュール'!$A$2:$G$28</definedName>
    <definedName name="_xlnm.Print_Area" localSheetId="5">'2025年情報誌スケジュール'!$A$1:$H$28</definedName>
    <definedName name="_xlnm.Print_Area" localSheetId="2">チラシのみの配布発注書!$A$1:$L$48</definedName>
    <definedName name="_xlnm.Print_Area" localSheetId="1">まるごとチラシ折込発注書!$A$1:$L$96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8" l="1"/>
  <c r="H16" i="8" s="1"/>
  <c r="E16" i="8"/>
  <c r="F15" i="8"/>
  <c r="H15" i="8" s="1"/>
  <c r="E15" i="8"/>
  <c r="F14" i="8"/>
  <c r="H14" i="8" s="1"/>
  <c r="E14" i="8"/>
  <c r="F13" i="8"/>
  <c r="H13" i="8" s="1"/>
  <c r="E13" i="8"/>
  <c r="F12" i="8"/>
  <c r="H12" i="8" s="1"/>
  <c r="E12" i="8"/>
  <c r="F11" i="8"/>
  <c r="H11" i="8" s="1"/>
  <c r="E11" i="8"/>
  <c r="F10" i="8"/>
  <c r="H10" i="8" s="1"/>
  <c r="E10" i="8"/>
  <c r="F9" i="8"/>
  <c r="H9" i="8" s="1"/>
  <c r="E9" i="8"/>
  <c r="F8" i="8"/>
  <c r="H8" i="8" s="1"/>
  <c r="E8" i="8"/>
  <c r="H7" i="8"/>
  <c r="F7" i="8"/>
  <c r="E7" i="8"/>
  <c r="F6" i="8"/>
  <c r="H6" i="8" s="1"/>
  <c r="E6" i="8"/>
  <c r="F5" i="8"/>
  <c r="H5" i="8" s="1"/>
  <c r="E5" i="8"/>
  <c r="A3" i="8"/>
  <c r="E18" i="7"/>
  <c r="E17" i="7"/>
  <c r="E16" i="7"/>
  <c r="E15" i="7"/>
  <c r="E14" i="7"/>
  <c r="E13" i="7"/>
  <c r="E12" i="7"/>
  <c r="E11" i="7"/>
  <c r="E10" i="7"/>
  <c r="E9" i="7"/>
  <c r="E8" i="7"/>
  <c r="E7" i="7"/>
  <c r="A3" i="7"/>
  <c r="E18" i="6" l="1"/>
  <c r="E17" i="6"/>
  <c r="E16" i="6"/>
  <c r="E15" i="6"/>
  <c r="E14" i="6"/>
  <c r="E13" i="6"/>
  <c r="E12" i="6"/>
  <c r="E11" i="6"/>
  <c r="E10" i="6"/>
  <c r="E9" i="6"/>
  <c r="E8" i="6"/>
  <c r="E7" i="6"/>
  <c r="A3" i="6"/>
  <c r="H16" i="5"/>
  <c r="F16" i="5"/>
  <c r="E16" i="5"/>
  <c r="F15" i="5"/>
  <c r="H15" i="5" s="1"/>
  <c r="E15" i="5"/>
  <c r="F14" i="5"/>
  <c r="H14" i="5" s="1"/>
  <c r="E14" i="5"/>
  <c r="F13" i="5"/>
  <c r="H13" i="5" s="1"/>
  <c r="E13" i="5"/>
  <c r="H12" i="5"/>
  <c r="F12" i="5"/>
  <c r="F11" i="5"/>
  <c r="H11" i="5" s="1"/>
  <c r="E11" i="5"/>
  <c r="H10" i="5"/>
  <c r="F10" i="5"/>
  <c r="E10" i="5"/>
  <c r="H9" i="5"/>
  <c r="F9" i="5"/>
  <c r="E9" i="5"/>
  <c r="F8" i="5"/>
  <c r="H8" i="5" s="1"/>
  <c r="E8" i="5"/>
  <c r="H7" i="5"/>
  <c r="F7" i="5"/>
  <c r="E7" i="5"/>
  <c r="F6" i="5"/>
  <c r="H6" i="5" s="1"/>
  <c r="E6" i="5"/>
  <c r="F5" i="5"/>
  <c r="H5" i="5" s="1"/>
  <c r="E5" i="5"/>
  <c r="A3" i="5"/>
  <c r="L25" i="3" l="1"/>
  <c r="K25" i="3"/>
  <c r="H39" i="3"/>
  <c r="G39" i="3"/>
  <c r="H28" i="3"/>
  <c r="G28" i="3"/>
  <c r="C44" i="3"/>
  <c r="D44" i="3"/>
  <c r="K79" i="1"/>
  <c r="C80" i="1"/>
  <c r="G64" i="1"/>
  <c r="C73" i="1"/>
  <c r="K40" i="1"/>
  <c r="G31" i="1"/>
  <c r="K81" i="1" s="1"/>
  <c r="D80" i="1"/>
  <c r="L79" i="1"/>
  <c r="H64" i="1"/>
  <c r="D73" i="1"/>
  <c r="L40" i="1"/>
  <c r="H31" i="1"/>
  <c r="J46" i="3"/>
  <c r="J47" i="3"/>
  <c r="J42" i="3"/>
  <c r="J40" i="3"/>
  <c r="J39" i="3"/>
  <c r="J43" i="3"/>
  <c r="F93" i="1"/>
  <c r="J92" i="1"/>
  <c r="J91" i="1"/>
  <c r="F90" i="1"/>
  <c r="F91" i="1"/>
  <c r="F94" i="1"/>
  <c r="G4" i="1" l="1"/>
  <c r="K40" i="3"/>
  <c r="J45" i="3"/>
  <c r="J44" i="3"/>
  <c r="J41" i="3"/>
  <c r="J38" i="3"/>
  <c r="F89" i="1"/>
  <c r="G91" i="1"/>
  <c r="J90" i="1"/>
  <c r="F92" i="1"/>
  <c r="J89" i="1" l="1"/>
  <c r="A52" i="1" l="1"/>
  <c r="L30" i="3"/>
  <c r="G4" i="3" s="1"/>
  <c r="K30" i="3"/>
  <c r="G42" i="3" s="1"/>
  <c r="L54" i="1" l="1"/>
  <c r="L53" i="1"/>
  <c r="L52" i="1"/>
  <c r="J54" i="1"/>
  <c r="J53" i="1"/>
  <c r="J52" i="1"/>
  <c r="J49" i="1" l="1"/>
  <c r="J51" i="1" l="1"/>
  <c r="E52" i="1"/>
  <c r="G52" i="1" l="1"/>
</calcChain>
</file>

<file path=xl/sharedStrings.xml><?xml version="1.0" encoding="utf-8"?>
<sst xmlns="http://schemas.openxmlformats.org/spreadsheetml/2006/main" count="748" uniqueCount="371">
  <si>
    <t>チラシ折込発注書</t>
    <rPh sb="3" eb="5">
      <t>オリコミ</t>
    </rPh>
    <rPh sb="5" eb="8">
      <t>ハッチュウショ</t>
    </rPh>
    <phoneticPr fontId="3"/>
  </si>
  <si>
    <t>申込号</t>
    <rPh sb="0" eb="2">
      <t>モウシコミ</t>
    </rPh>
    <rPh sb="2" eb="3">
      <t>ゴウ</t>
    </rPh>
    <phoneticPr fontId="3"/>
  </si>
  <si>
    <t>枚数</t>
    <rPh sb="0" eb="2">
      <t>マイスウ</t>
    </rPh>
    <phoneticPr fontId="3"/>
  </si>
  <si>
    <t>代理店</t>
    <rPh sb="0" eb="3">
      <t>ダイリテン</t>
    </rPh>
    <phoneticPr fontId="3"/>
  </si>
  <si>
    <t>町名</t>
    <rPh sb="0" eb="1">
      <t>マチ</t>
    </rPh>
    <rPh sb="1" eb="2">
      <t>メイ</t>
    </rPh>
    <phoneticPr fontId="3"/>
  </si>
  <si>
    <t>配布部数</t>
    <rPh sb="0" eb="2">
      <t>ハイフ</t>
    </rPh>
    <rPh sb="2" eb="4">
      <t>ブスウ</t>
    </rPh>
    <phoneticPr fontId="3"/>
  </si>
  <si>
    <t>14-1</t>
  </si>
  <si>
    <t>30-1</t>
  </si>
  <si>
    <t>1-2</t>
  </si>
  <si>
    <t>14-2</t>
  </si>
  <si>
    <t>15-1</t>
  </si>
  <si>
    <t>31-1</t>
  </si>
  <si>
    <t>16-1</t>
  </si>
  <si>
    <t>17-1</t>
  </si>
  <si>
    <t>32-1</t>
  </si>
  <si>
    <t>18-1</t>
  </si>
  <si>
    <t>33-1</t>
  </si>
  <si>
    <t>19-1</t>
  </si>
  <si>
    <t>34-1</t>
  </si>
  <si>
    <t>19-2</t>
  </si>
  <si>
    <t>7-2</t>
  </si>
  <si>
    <t>35-1</t>
  </si>
  <si>
    <t>21-1</t>
  </si>
  <si>
    <t>36-1</t>
  </si>
  <si>
    <t>22-1</t>
  </si>
  <si>
    <t>37-1</t>
  </si>
  <si>
    <t>22-2</t>
  </si>
  <si>
    <t>23-1</t>
  </si>
  <si>
    <t>38-1</t>
  </si>
  <si>
    <t>39-1</t>
  </si>
  <si>
    <t>27-2</t>
  </si>
  <si>
    <t>12-2</t>
  </si>
  <si>
    <t>13-2</t>
  </si>
  <si>
    <t>No.</t>
    <phoneticPr fontId="3"/>
  </si>
  <si>
    <t>弊社担当</t>
    <rPh sb="0" eb="2">
      <t>ヘイシャ</t>
    </rPh>
    <rPh sb="2" eb="4">
      <t>タントウ</t>
    </rPh>
    <phoneticPr fontId="2"/>
  </si>
  <si>
    <t>入荷予定日</t>
    <rPh sb="0" eb="2">
      <t>ニュウカ</t>
    </rPh>
    <rPh sb="2" eb="4">
      <t>ヨテイ</t>
    </rPh>
    <rPh sb="4" eb="5">
      <t>ビ</t>
    </rPh>
    <phoneticPr fontId="2"/>
  </si>
  <si>
    <t>サイズ</t>
    <phoneticPr fontId="2"/>
  </si>
  <si>
    <t>単価</t>
    <rPh sb="0" eb="2">
      <t>タンカ</t>
    </rPh>
    <phoneticPr fontId="2"/>
  </si>
  <si>
    <t>1-1</t>
  </si>
  <si>
    <t>2-1</t>
  </si>
  <si>
    <t>3-1</t>
  </si>
  <si>
    <t>3-2</t>
  </si>
  <si>
    <t>4-1</t>
  </si>
  <si>
    <t>4-2</t>
  </si>
  <si>
    <t>5-1</t>
  </si>
  <si>
    <t>5-2</t>
  </si>
  <si>
    <t>6-1</t>
  </si>
  <si>
    <t>6-2</t>
  </si>
  <si>
    <t>7-1</t>
  </si>
  <si>
    <t>8-1</t>
  </si>
  <si>
    <t>8-2</t>
  </si>
  <si>
    <t>9-1</t>
  </si>
  <si>
    <t>9-2</t>
  </si>
  <si>
    <t>10-1</t>
  </si>
  <si>
    <t>全エリア合計</t>
    <rPh sb="0" eb="1">
      <t>ゼン</t>
    </rPh>
    <rPh sb="4" eb="6">
      <t>ゴウケイ</t>
    </rPh>
    <phoneticPr fontId="2"/>
  </si>
  <si>
    <t>B4まで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</si>
  <si>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</si>
  <si>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</si>
  <si>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6.0円</t>
    <rPh sb="3" eb="4">
      <t>エン</t>
    </rPh>
    <phoneticPr fontId="2"/>
  </si>
  <si>
    <t>●配布料金（税抜）</t>
    <rPh sb="1" eb="3">
      <t>ハイフ</t>
    </rPh>
    <rPh sb="3" eb="5">
      <t>リョウキン</t>
    </rPh>
    <rPh sb="6" eb="7">
      <t>ゼイ</t>
    </rPh>
    <rPh sb="7" eb="8">
      <t>ヌ</t>
    </rPh>
    <phoneticPr fontId="2"/>
  </si>
  <si>
    <t>9.2円</t>
    <rPh sb="3" eb="4">
      <t>エン</t>
    </rPh>
    <phoneticPr fontId="2"/>
  </si>
  <si>
    <t>7.5円</t>
    <rPh sb="3" eb="4">
      <t>エン</t>
    </rPh>
    <phoneticPr fontId="2"/>
  </si>
  <si>
    <t>12円</t>
    <rPh sb="2" eb="3">
      <t>エン</t>
    </rPh>
    <phoneticPr fontId="2"/>
  </si>
  <si>
    <t>14円</t>
    <rPh sb="2" eb="3">
      <t>エン</t>
    </rPh>
    <phoneticPr fontId="2"/>
  </si>
  <si>
    <t>B3まで</t>
    <phoneticPr fontId="2"/>
  </si>
  <si>
    <t>B2まで</t>
    <phoneticPr fontId="2"/>
  </si>
  <si>
    <t>※B4以内に折加工お願いします</t>
    <rPh sb="6" eb="7">
      <t>オリ</t>
    </rPh>
    <rPh sb="7" eb="9">
      <t>カコウ</t>
    </rPh>
    <rPh sb="10" eb="11">
      <t>ネガ</t>
    </rPh>
    <phoneticPr fontId="2"/>
  </si>
  <si>
    <t>ポスティング発注書</t>
    <rPh sb="6" eb="9">
      <t>ハッチュウショ</t>
    </rPh>
    <phoneticPr fontId="3"/>
  </si>
  <si>
    <t>10-2</t>
  </si>
  <si>
    <t>11-1</t>
  </si>
  <si>
    <t>11-2</t>
  </si>
  <si>
    <t>11-3</t>
  </si>
  <si>
    <t>12-1</t>
  </si>
  <si>
    <t>13-1</t>
  </si>
  <si>
    <t>24-1</t>
  </si>
  <si>
    <t>25-1</t>
  </si>
  <si>
    <t>26-1</t>
  </si>
  <si>
    <t>28-1</t>
  </si>
  <si>
    <t>28-2</t>
  </si>
  <si>
    <t>●配布料金</t>
    <rPh sb="1" eb="3">
      <t>ハイフ</t>
    </rPh>
    <rPh sb="3" eb="5">
      <t>リョウキン</t>
    </rPh>
    <phoneticPr fontId="2"/>
  </si>
  <si>
    <t>配布希望エリアと上記太枠内全てご記入ください</t>
  </si>
  <si>
    <t>電話番号</t>
    <rPh sb="0" eb="4">
      <t>デンワバンゴウ</t>
    </rPh>
    <phoneticPr fontId="2"/>
  </si>
  <si>
    <t>貴社担当</t>
    <rPh sb="0" eb="2">
      <t>キシャ</t>
    </rPh>
    <rPh sb="2" eb="4">
      <t>タントウ</t>
    </rPh>
    <phoneticPr fontId="2"/>
  </si>
  <si>
    <t>八幡町、元町</t>
    <rPh sb="0" eb="3">
      <t>ハチマンチョウ</t>
    </rPh>
    <rPh sb="4" eb="6">
      <t>モトマチ</t>
    </rPh>
    <phoneticPr fontId="2"/>
  </si>
  <si>
    <t>一ノ門</t>
    <rPh sb="0" eb="1">
      <t>イチ</t>
    </rPh>
    <rPh sb="2" eb="3">
      <t>モン</t>
    </rPh>
    <phoneticPr fontId="2"/>
  </si>
  <si>
    <t>林町</t>
  </si>
  <si>
    <t>仲之町、横町
神明町</t>
    <rPh sb="0" eb="3">
      <t>ナカノマチ</t>
    </rPh>
    <rPh sb="4" eb="6">
      <t>ヨコマチ</t>
    </rPh>
    <rPh sb="7" eb="10">
      <t>シンメイマチ</t>
    </rPh>
    <phoneticPr fontId="2"/>
  </si>
  <si>
    <t>旭町、居島</t>
    <rPh sb="0" eb="2">
      <t>アサヒチョウ</t>
    </rPh>
    <rPh sb="3" eb="5">
      <t>イジマ</t>
    </rPh>
    <phoneticPr fontId="2"/>
  </si>
  <si>
    <t>田島、北中</t>
    <rPh sb="0" eb="2">
      <t>タジマ</t>
    </rPh>
    <rPh sb="3" eb="5">
      <t>キタナカ</t>
    </rPh>
    <phoneticPr fontId="2"/>
  </si>
  <si>
    <t>東三条</t>
    <rPh sb="0" eb="1">
      <t>ヒガシ</t>
    </rPh>
    <rPh sb="1" eb="3">
      <t>サンジョウ</t>
    </rPh>
    <phoneticPr fontId="2"/>
  </si>
  <si>
    <t>興野</t>
    <rPh sb="0" eb="1">
      <t>コウ</t>
    </rPh>
    <rPh sb="1" eb="2">
      <t>ヤ</t>
    </rPh>
    <phoneticPr fontId="2"/>
  </si>
  <si>
    <t>東裏館1～2</t>
    <rPh sb="0" eb="1">
      <t>ヒガシ</t>
    </rPh>
    <rPh sb="1" eb="3">
      <t>ウラダテ</t>
    </rPh>
    <phoneticPr fontId="2"/>
  </si>
  <si>
    <t>東裏館2～3</t>
    <rPh sb="0" eb="1">
      <t>ヒガシ</t>
    </rPh>
    <rPh sb="1" eb="3">
      <t>ウラダテ</t>
    </rPh>
    <phoneticPr fontId="2"/>
  </si>
  <si>
    <t>西裏館1～2</t>
    <rPh sb="0" eb="1">
      <t>ニシ</t>
    </rPh>
    <rPh sb="1" eb="3">
      <t>ウラダテ</t>
    </rPh>
    <phoneticPr fontId="2"/>
  </si>
  <si>
    <t>西裏館2～3</t>
    <rPh sb="0" eb="1">
      <t>ニシ</t>
    </rPh>
    <rPh sb="1" eb="3">
      <t>ウラダテ</t>
    </rPh>
    <phoneticPr fontId="2"/>
  </si>
  <si>
    <t>荒町</t>
    <rPh sb="0" eb="1">
      <t>ア</t>
    </rPh>
    <rPh sb="1" eb="2">
      <t>マチ</t>
    </rPh>
    <phoneticPr fontId="2"/>
  </si>
  <si>
    <t>新光町(東裏館側)</t>
    <rPh sb="0" eb="1">
      <t>シン</t>
    </rPh>
    <rPh sb="1" eb="2">
      <t>ヒカリ</t>
    </rPh>
    <rPh sb="2" eb="3">
      <t>マチ</t>
    </rPh>
    <rPh sb="4" eb="5">
      <t>ヒガシ</t>
    </rPh>
    <rPh sb="5" eb="7">
      <t>ウラダテ</t>
    </rPh>
    <rPh sb="7" eb="8">
      <t>ガワ</t>
    </rPh>
    <phoneticPr fontId="2"/>
  </si>
  <si>
    <t>新光町(嘉坪川)</t>
    <rPh sb="0" eb="1">
      <t>シン</t>
    </rPh>
    <rPh sb="1" eb="2">
      <t>ヒカリ</t>
    </rPh>
    <rPh sb="2" eb="3">
      <t>マチ</t>
    </rPh>
    <rPh sb="4" eb="7">
      <t>カツボガワ</t>
    </rPh>
    <phoneticPr fontId="2"/>
  </si>
  <si>
    <t>嘉坪川1</t>
    <rPh sb="0" eb="1">
      <t>カ</t>
    </rPh>
    <rPh sb="1" eb="2">
      <t>ツボ</t>
    </rPh>
    <rPh sb="2" eb="3">
      <t>カワ</t>
    </rPh>
    <phoneticPr fontId="2"/>
  </si>
  <si>
    <t>嘉坪川2</t>
    <rPh sb="0" eb="1">
      <t>カ</t>
    </rPh>
    <rPh sb="1" eb="2">
      <t>ツボ</t>
    </rPh>
    <rPh sb="2" eb="3">
      <t>カワ</t>
    </rPh>
    <phoneticPr fontId="2"/>
  </si>
  <si>
    <t>石上1～2</t>
    <rPh sb="0" eb="2">
      <t>イシガミ</t>
    </rPh>
    <phoneticPr fontId="2"/>
  </si>
  <si>
    <t>石上3</t>
    <rPh sb="0" eb="2">
      <t>イシガミ</t>
    </rPh>
    <phoneticPr fontId="2"/>
  </si>
  <si>
    <t>島田2</t>
    <rPh sb="0" eb="2">
      <t>シマダ</t>
    </rPh>
    <phoneticPr fontId="2"/>
  </si>
  <si>
    <t>北四日町、四日町</t>
    <rPh sb="0" eb="1">
      <t>キタ</t>
    </rPh>
    <rPh sb="1" eb="4">
      <t>ヨッカマチ</t>
    </rPh>
    <rPh sb="5" eb="8">
      <t>ヨッカマチ</t>
    </rPh>
    <phoneticPr fontId="2"/>
  </si>
  <si>
    <t>南四日町3～4</t>
    <rPh sb="0" eb="1">
      <t>ミナミ</t>
    </rPh>
    <rPh sb="1" eb="4">
      <t>ヨッカマチ</t>
    </rPh>
    <phoneticPr fontId="2"/>
  </si>
  <si>
    <t>由利、条南町</t>
    <rPh sb="0" eb="2">
      <t>ユリ</t>
    </rPh>
    <rPh sb="3" eb="5">
      <t>ジョウナン</t>
    </rPh>
    <rPh sb="5" eb="6">
      <t>マチ</t>
    </rPh>
    <phoneticPr fontId="2"/>
  </si>
  <si>
    <t>桜木町、東本成寺</t>
    <rPh sb="0" eb="2">
      <t>サクラギ</t>
    </rPh>
    <rPh sb="2" eb="3">
      <t>マチ</t>
    </rPh>
    <rPh sb="4" eb="5">
      <t>ヒガシ</t>
    </rPh>
    <rPh sb="5" eb="8">
      <t>ホンジョウジ</t>
    </rPh>
    <phoneticPr fontId="2"/>
  </si>
  <si>
    <t>西本成寺1</t>
    <rPh sb="0" eb="1">
      <t>ニシ</t>
    </rPh>
    <rPh sb="1" eb="4">
      <t>ホンジョウジ</t>
    </rPh>
    <phoneticPr fontId="2"/>
  </si>
  <si>
    <t>西本成寺2</t>
    <rPh sb="0" eb="1">
      <t>ニシ</t>
    </rPh>
    <rPh sb="1" eb="4">
      <t>ホンジョウジ</t>
    </rPh>
    <phoneticPr fontId="2"/>
  </si>
  <si>
    <t>直江町3～4</t>
    <rPh sb="0" eb="1">
      <t>ス</t>
    </rPh>
    <rPh sb="1" eb="2">
      <t>エ</t>
    </rPh>
    <rPh sb="2" eb="3">
      <t>マチ</t>
    </rPh>
    <phoneticPr fontId="2"/>
  </si>
  <si>
    <t>北新保、南新保</t>
    <rPh sb="0" eb="1">
      <t>キタ</t>
    </rPh>
    <rPh sb="1" eb="3">
      <t>シンボ</t>
    </rPh>
    <rPh sb="4" eb="5">
      <t>ミナミ</t>
    </rPh>
    <rPh sb="5" eb="7">
      <t>シンボ</t>
    </rPh>
    <phoneticPr fontId="2"/>
  </si>
  <si>
    <t>東新保、曲渕1</t>
    <rPh sb="0" eb="1">
      <t>ヒガシ</t>
    </rPh>
    <rPh sb="1" eb="3">
      <t>シンボ</t>
    </rPh>
    <rPh sb="4" eb="5">
      <t>マ</t>
    </rPh>
    <rPh sb="5" eb="6">
      <t>フチ</t>
    </rPh>
    <phoneticPr fontId="2"/>
  </si>
  <si>
    <t>曲渕2</t>
    <rPh sb="0" eb="1">
      <t>マ</t>
    </rPh>
    <rPh sb="1" eb="2">
      <t>フチ</t>
    </rPh>
    <phoneticPr fontId="2"/>
  </si>
  <si>
    <t>曲渕3</t>
    <rPh sb="0" eb="1">
      <t>マ</t>
    </rPh>
    <rPh sb="1" eb="2">
      <t>フチ</t>
    </rPh>
    <phoneticPr fontId="2"/>
  </si>
  <si>
    <t>塚野目5～6</t>
    <rPh sb="0" eb="3">
      <t>ツカノメ</t>
    </rPh>
    <phoneticPr fontId="2"/>
  </si>
  <si>
    <t>東大崎1、2（一部）</t>
    <rPh sb="0" eb="1">
      <t>ヒガシ</t>
    </rPh>
    <rPh sb="1" eb="3">
      <t>オオサキ</t>
    </rPh>
    <rPh sb="7" eb="9">
      <t>イチブ</t>
    </rPh>
    <phoneticPr fontId="2"/>
  </si>
  <si>
    <t>西大崎1</t>
    <rPh sb="0" eb="1">
      <t>ニシ</t>
    </rPh>
    <rPh sb="1" eb="3">
      <t>オオサキ</t>
    </rPh>
    <phoneticPr fontId="2"/>
  </si>
  <si>
    <t>西大崎2</t>
    <rPh sb="0" eb="1">
      <t>ニシ</t>
    </rPh>
    <rPh sb="1" eb="3">
      <t>オオサキ</t>
    </rPh>
    <phoneticPr fontId="2"/>
  </si>
  <si>
    <t>西大崎3、中新</t>
    <rPh sb="0" eb="1">
      <t>ニシ</t>
    </rPh>
    <rPh sb="1" eb="3">
      <t>オオサキ</t>
    </rPh>
    <rPh sb="5" eb="7">
      <t>ナカシン</t>
    </rPh>
    <phoneticPr fontId="2"/>
  </si>
  <si>
    <t>三竹1～3</t>
    <rPh sb="0" eb="1">
      <t>サン</t>
    </rPh>
    <rPh sb="1" eb="2">
      <t>タケ</t>
    </rPh>
    <phoneticPr fontId="2"/>
  </si>
  <si>
    <t>北入蔵1～2</t>
    <rPh sb="0" eb="1">
      <t>キタ</t>
    </rPh>
    <rPh sb="1" eb="2">
      <t>イ</t>
    </rPh>
    <rPh sb="2" eb="3">
      <t>クラ</t>
    </rPh>
    <phoneticPr fontId="2"/>
  </si>
  <si>
    <t>北入蔵3、松ノ木町
下坂井</t>
    <rPh sb="0" eb="1">
      <t>キタ</t>
    </rPh>
    <rPh sb="1" eb="2">
      <t>ニュウ</t>
    </rPh>
    <rPh sb="2" eb="3">
      <t>クラ</t>
    </rPh>
    <rPh sb="5" eb="6">
      <t>マツ</t>
    </rPh>
    <rPh sb="7" eb="8">
      <t>キ</t>
    </rPh>
    <rPh sb="8" eb="9">
      <t>マチ</t>
    </rPh>
    <rPh sb="10" eb="13">
      <t>シモサカイ</t>
    </rPh>
    <phoneticPr fontId="2"/>
  </si>
  <si>
    <t>下須頃（一部）、須頃</t>
    <rPh sb="0" eb="1">
      <t>シモ</t>
    </rPh>
    <rPh sb="1" eb="3">
      <t>スゴロ</t>
    </rPh>
    <rPh sb="4" eb="6">
      <t>イチブ</t>
    </rPh>
    <rPh sb="8" eb="10">
      <t>スゴロ</t>
    </rPh>
    <phoneticPr fontId="2"/>
  </si>
  <si>
    <t>上須頃(須頃小付近)</t>
    <rPh sb="0" eb="3">
      <t>カミスゴロ</t>
    </rPh>
    <rPh sb="4" eb="6">
      <t>スゴロ</t>
    </rPh>
    <rPh sb="6" eb="7">
      <t>ショウ</t>
    </rPh>
    <rPh sb="7" eb="9">
      <t>フキン</t>
    </rPh>
    <phoneticPr fontId="2"/>
  </si>
  <si>
    <t>15-2</t>
  </si>
  <si>
    <t>20-1</t>
  </si>
  <si>
    <t>27-1</t>
  </si>
  <si>
    <t>29-1</t>
  </si>
  <si>
    <t>39-2</t>
  </si>
  <si>
    <t>●三条エリア</t>
    <rPh sb="1" eb="3">
      <t>サンジョウ</t>
    </rPh>
    <phoneticPr fontId="3"/>
  </si>
  <si>
    <t>南7～8</t>
    <rPh sb="0" eb="1">
      <t>ミナミ</t>
    </rPh>
    <phoneticPr fontId="2"/>
  </si>
  <si>
    <t>井土巻1～3</t>
    <rPh sb="0" eb="3">
      <t>イドマキ</t>
    </rPh>
    <phoneticPr fontId="2"/>
  </si>
  <si>
    <t>東太田、灰方（一部）</t>
    <rPh sb="0" eb="1">
      <t>ヒガシ</t>
    </rPh>
    <rPh sb="1" eb="3">
      <t>オオタ</t>
    </rPh>
    <rPh sb="4" eb="6">
      <t>ハイガタ</t>
    </rPh>
    <rPh sb="7" eb="9">
      <t>イチブ</t>
    </rPh>
    <phoneticPr fontId="2"/>
  </si>
  <si>
    <t>秋葉町1～3</t>
    <rPh sb="0" eb="2">
      <t>アキハ</t>
    </rPh>
    <rPh sb="2" eb="3">
      <t>チョウ</t>
    </rPh>
    <phoneticPr fontId="2"/>
  </si>
  <si>
    <t>秋葉町4</t>
    <rPh sb="0" eb="2">
      <t>アキハ</t>
    </rPh>
    <rPh sb="2" eb="3">
      <t>チョウ</t>
    </rPh>
    <phoneticPr fontId="2"/>
  </si>
  <si>
    <t>水道町1～2</t>
    <rPh sb="0" eb="2">
      <t>スイドウ</t>
    </rPh>
    <rPh sb="2" eb="3">
      <t>チョウ</t>
    </rPh>
    <phoneticPr fontId="2"/>
  </si>
  <si>
    <t>水道町3</t>
    <rPh sb="0" eb="2">
      <t>スイドウ</t>
    </rPh>
    <rPh sb="2" eb="3">
      <t>チョウ</t>
    </rPh>
    <phoneticPr fontId="2"/>
  </si>
  <si>
    <t>水道町4</t>
    <rPh sb="0" eb="2">
      <t>スイドウ</t>
    </rPh>
    <rPh sb="2" eb="3">
      <t>チョウ</t>
    </rPh>
    <phoneticPr fontId="2"/>
  </si>
  <si>
    <t>仲町、宮町、穀町
中央通、本町</t>
    <rPh sb="0" eb="2">
      <t>ナカマチ</t>
    </rPh>
    <rPh sb="3" eb="5">
      <t>ミヤマチ</t>
    </rPh>
    <rPh sb="6" eb="8">
      <t>コクマチ</t>
    </rPh>
    <rPh sb="9" eb="12">
      <t>チュウオウドオリ</t>
    </rPh>
    <rPh sb="13" eb="15">
      <t>ホンマチ</t>
    </rPh>
    <phoneticPr fontId="2"/>
  </si>
  <si>
    <t>朝日町、日之出町
新町、幸町、中央通</t>
    <rPh sb="0" eb="3">
      <t>アサヒチョウ</t>
    </rPh>
    <rPh sb="4" eb="8">
      <t>ヒノデチョウ</t>
    </rPh>
    <rPh sb="9" eb="11">
      <t>アラマチ</t>
    </rPh>
    <rPh sb="12" eb="14">
      <t>サイワイチョウ</t>
    </rPh>
    <rPh sb="15" eb="18">
      <t>チュウオウドオリ</t>
    </rPh>
    <phoneticPr fontId="2"/>
  </si>
  <si>
    <t>白山町1～3</t>
    <rPh sb="0" eb="2">
      <t>ハクサン</t>
    </rPh>
    <rPh sb="2" eb="3">
      <t>マチ</t>
    </rPh>
    <phoneticPr fontId="2"/>
  </si>
  <si>
    <t>寿町、下太田、新栄町
寺郷町、前郷町</t>
    <rPh sb="0" eb="1">
      <t>コトブキ</t>
    </rPh>
    <rPh sb="1" eb="2">
      <t>マチ</t>
    </rPh>
    <rPh sb="3" eb="4">
      <t>シモ</t>
    </rPh>
    <rPh sb="4" eb="6">
      <t>オオタ</t>
    </rPh>
    <rPh sb="7" eb="10">
      <t>シンエイチョウ</t>
    </rPh>
    <rPh sb="11" eb="12">
      <t>テラ</t>
    </rPh>
    <rPh sb="12" eb="13">
      <t>ゴウ</t>
    </rPh>
    <rPh sb="13" eb="14">
      <t>チョウ</t>
    </rPh>
    <rPh sb="15" eb="17">
      <t>マエゴウ</t>
    </rPh>
    <rPh sb="17" eb="18">
      <t>チョウ</t>
    </rPh>
    <phoneticPr fontId="2"/>
  </si>
  <si>
    <t>廿六木</t>
    <rPh sb="0" eb="3">
      <t>トドロキ</t>
    </rPh>
    <phoneticPr fontId="2"/>
  </si>
  <si>
    <t>佐渡</t>
    <rPh sb="0" eb="2">
      <t>サワタリ</t>
    </rPh>
    <phoneticPr fontId="2"/>
  </si>
  <si>
    <t>小高</t>
    <rPh sb="0" eb="2">
      <t>コタカ</t>
    </rPh>
    <phoneticPr fontId="4"/>
  </si>
  <si>
    <t>花見</t>
    <rPh sb="0" eb="2">
      <t>ハナミ</t>
    </rPh>
    <phoneticPr fontId="2"/>
  </si>
  <si>
    <t>桜町</t>
    <rPh sb="0" eb="2">
      <t>サクラマチ</t>
    </rPh>
    <phoneticPr fontId="2"/>
  </si>
  <si>
    <t>八王寺</t>
    <rPh sb="0" eb="3">
      <t>ハチオウジ</t>
    </rPh>
    <phoneticPr fontId="2"/>
  </si>
  <si>
    <t>大曲</t>
    <rPh sb="0" eb="2">
      <t>オオマガリ</t>
    </rPh>
    <phoneticPr fontId="2"/>
  </si>
  <si>
    <t>新生町1～2
花園町、中川一部</t>
    <rPh sb="0" eb="2">
      <t>シンセイ</t>
    </rPh>
    <rPh sb="2" eb="3">
      <t>マチ</t>
    </rPh>
    <rPh sb="7" eb="9">
      <t>ハナゾノ</t>
    </rPh>
    <rPh sb="9" eb="10">
      <t>マチ</t>
    </rPh>
    <rPh sb="11" eb="13">
      <t>ナカガワ</t>
    </rPh>
    <rPh sb="13" eb="15">
      <t>イチブ</t>
    </rPh>
    <phoneticPr fontId="2"/>
  </si>
  <si>
    <t>小池、小池新町</t>
    <rPh sb="0" eb="2">
      <t>コイケ</t>
    </rPh>
    <rPh sb="3" eb="5">
      <t>コイケ</t>
    </rPh>
    <rPh sb="5" eb="7">
      <t>アラマチ</t>
    </rPh>
    <phoneticPr fontId="2"/>
  </si>
  <si>
    <t>横田</t>
    <rPh sb="0" eb="2">
      <t>ヨコタ</t>
    </rPh>
    <phoneticPr fontId="2"/>
  </si>
  <si>
    <t>2-2</t>
  </si>
  <si>
    <t>●燕エリア</t>
    <rPh sb="1" eb="2">
      <t>ツバメ</t>
    </rPh>
    <phoneticPr fontId="2"/>
  </si>
  <si>
    <t>三条エリア合計</t>
    <rPh sb="0" eb="2">
      <t>サンジョウ</t>
    </rPh>
    <rPh sb="5" eb="7">
      <t>ゴウケイ</t>
    </rPh>
    <phoneticPr fontId="3"/>
  </si>
  <si>
    <t>燕エリア合計</t>
    <rPh sb="0" eb="1">
      <t>ツバメ</t>
    </rPh>
    <rPh sb="4" eb="6">
      <t>ゴウケイ</t>
    </rPh>
    <phoneticPr fontId="3"/>
  </si>
  <si>
    <t>弊社担当</t>
    <rPh sb="0" eb="4">
      <t>ヘイシャタントウ</t>
    </rPh>
    <phoneticPr fontId="2"/>
  </si>
  <si>
    <t>西太田(弥彦村側)</t>
    <rPh sb="0" eb="1">
      <t>ニシ</t>
    </rPh>
    <rPh sb="1" eb="3">
      <t>オオタ</t>
    </rPh>
    <rPh sb="4" eb="7">
      <t>ヤヒコムラ</t>
    </rPh>
    <rPh sb="7" eb="8">
      <t>ガワ</t>
    </rPh>
    <phoneticPr fontId="2"/>
  </si>
  <si>
    <t>西太田(燕側)</t>
    <rPh sb="0" eb="1">
      <t>ニシ</t>
    </rPh>
    <rPh sb="1" eb="3">
      <t>オオタ</t>
    </rPh>
    <rPh sb="4" eb="5">
      <t>ツバメ</t>
    </rPh>
    <rPh sb="5" eb="6">
      <t>ガワ</t>
    </rPh>
    <phoneticPr fontId="2"/>
  </si>
  <si>
    <t>下中野、法花堂</t>
    <rPh sb="0" eb="1">
      <t>シモ</t>
    </rPh>
    <rPh sb="1" eb="3">
      <t>ナカノ</t>
    </rPh>
    <rPh sb="4" eb="6">
      <t>ホッケ</t>
    </rPh>
    <rPh sb="6" eb="7">
      <t>ドウ</t>
    </rPh>
    <phoneticPr fontId="2"/>
  </si>
  <si>
    <t>本所、学校町
幸町</t>
    <rPh sb="0" eb="2">
      <t>ホンジョ</t>
    </rPh>
    <rPh sb="3" eb="6">
      <t>ガッコウチョウ</t>
    </rPh>
    <rPh sb="7" eb="9">
      <t>サイワイチョウ</t>
    </rPh>
    <phoneticPr fontId="2"/>
  </si>
  <si>
    <t>吉田文京町、鴻巣</t>
    <rPh sb="0" eb="2">
      <t>ヨシダ</t>
    </rPh>
    <rPh sb="2" eb="5">
      <t>ブンキョウチョウ</t>
    </rPh>
    <rPh sb="6" eb="8">
      <t>コウノス</t>
    </rPh>
    <phoneticPr fontId="2"/>
  </si>
  <si>
    <t>吉田若生町、鴻巣</t>
    <rPh sb="0" eb="2">
      <t>ヨシダ</t>
    </rPh>
    <rPh sb="2" eb="4">
      <t>ワカウ</t>
    </rPh>
    <rPh sb="4" eb="5">
      <t>マチ</t>
    </rPh>
    <rPh sb="6" eb="8">
      <t>コウノス</t>
    </rPh>
    <phoneticPr fontId="2"/>
  </si>
  <si>
    <t>吉田</t>
    <rPh sb="0" eb="2">
      <t>ヨシダ</t>
    </rPh>
    <phoneticPr fontId="2"/>
  </si>
  <si>
    <t>吉田富永</t>
    <rPh sb="0" eb="2">
      <t>ヨシダ</t>
    </rPh>
    <rPh sb="2" eb="4">
      <t>トミナガ</t>
    </rPh>
    <phoneticPr fontId="2"/>
  </si>
  <si>
    <t>吉田東町</t>
    <rPh sb="0" eb="2">
      <t>ヨシダ</t>
    </rPh>
    <rPh sb="2" eb="3">
      <t>アズマ</t>
    </rPh>
    <rPh sb="3" eb="4">
      <t>マチ</t>
    </rPh>
    <phoneticPr fontId="2"/>
  </si>
  <si>
    <t>栄町、水道町
東栄町</t>
    <rPh sb="0" eb="1">
      <t>サカエ</t>
    </rPh>
    <rPh sb="1" eb="2">
      <t>マチ</t>
    </rPh>
    <rPh sb="3" eb="5">
      <t>スイドウ</t>
    </rPh>
    <rPh sb="5" eb="6">
      <t>チョウ</t>
    </rPh>
    <rPh sb="7" eb="10">
      <t>トウエイチョウ</t>
    </rPh>
    <phoneticPr fontId="2"/>
  </si>
  <si>
    <t>日之出町、春日町
曙町</t>
    <rPh sb="0" eb="3">
      <t>ヒノデ</t>
    </rPh>
    <rPh sb="3" eb="4">
      <t>チョウ</t>
    </rPh>
    <rPh sb="5" eb="7">
      <t>カスガ</t>
    </rPh>
    <rPh sb="7" eb="8">
      <t>マチ</t>
    </rPh>
    <rPh sb="9" eb="10">
      <t>アケボノ</t>
    </rPh>
    <rPh sb="10" eb="11">
      <t>マチ</t>
    </rPh>
    <phoneticPr fontId="2"/>
  </si>
  <si>
    <t>弥生町
寿町、宮小路一部</t>
    <rPh sb="0" eb="3">
      <t>ヤヨイチョウ</t>
    </rPh>
    <rPh sb="4" eb="5">
      <t>コトブキ</t>
    </rPh>
    <rPh sb="5" eb="6">
      <t>マチ</t>
    </rPh>
    <rPh sb="7" eb="10">
      <t>ミヤコウジ</t>
    </rPh>
    <rPh sb="10" eb="12">
      <t>イチブ</t>
    </rPh>
    <phoneticPr fontId="2"/>
  </si>
  <si>
    <t>弥生町
神明町</t>
    <rPh sb="0" eb="2">
      <t>ヤヨイ</t>
    </rPh>
    <rPh sb="2" eb="3">
      <t>マチ</t>
    </rPh>
    <rPh sb="4" eb="7">
      <t>シンメイチョウ</t>
    </rPh>
    <phoneticPr fontId="4"/>
  </si>
  <si>
    <t>浜首町、堤町、新町
松岡町、上町、新田町</t>
    <rPh sb="0" eb="1">
      <t>ハマ</t>
    </rPh>
    <rPh sb="1" eb="2">
      <t>クビ</t>
    </rPh>
    <rPh sb="2" eb="3">
      <t>チョウ</t>
    </rPh>
    <rPh sb="4" eb="5">
      <t>ツツミ</t>
    </rPh>
    <rPh sb="5" eb="6">
      <t>マチ</t>
    </rPh>
    <rPh sb="7" eb="9">
      <t>シンマチ</t>
    </rPh>
    <rPh sb="10" eb="13">
      <t>マツオカチョウ</t>
    </rPh>
    <rPh sb="14" eb="15">
      <t>カミ</t>
    </rPh>
    <rPh sb="15" eb="16">
      <t>マチ</t>
    </rPh>
    <rPh sb="17" eb="19">
      <t>シンデン</t>
    </rPh>
    <rPh sb="19" eb="20">
      <t>マチ</t>
    </rPh>
    <phoneticPr fontId="2"/>
  </si>
  <si>
    <t>旭町1～4</t>
    <rPh sb="0" eb="2">
      <t>アサヒチョウ</t>
    </rPh>
    <phoneticPr fontId="2"/>
  </si>
  <si>
    <t>下町、中町
大保町、神田町</t>
    <rPh sb="0" eb="2">
      <t>シタマチ</t>
    </rPh>
    <rPh sb="3" eb="5">
      <t>ナカマチ</t>
    </rPh>
    <rPh sb="6" eb="8">
      <t>タイホ</t>
    </rPh>
    <rPh sb="8" eb="9">
      <t>マチ</t>
    </rPh>
    <rPh sb="10" eb="13">
      <t>カンダマチ</t>
    </rPh>
    <phoneticPr fontId="2"/>
  </si>
  <si>
    <t>5-3</t>
  </si>
  <si>
    <t>●吉田エリア</t>
    <rPh sb="1" eb="3">
      <t>ヨシダ</t>
    </rPh>
    <phoneticPr fontId="3"/>
  </si>
  <si>
    <t>五番町、上町</t>
    <rPh sb="0" eb="3">
      <t>ゴバンチョウ</t>
    </rPh>
    <rPh sb="4" eb="5">
      <t>カミ</t>
    </rPh>
    <rPh sb="5" eb="6">
      <t>マチ</t>
    </rPh>
    <phoneticPr fontId="2"/>
  </si>
  <si>
    <t>仲町、本町、穀町</t>
  </si>
  <si>
    <t>駅前、松坂町
岡ノ町、矢立</t>
    <rPh sb="0" eb="2">
      <t>エキマエ</t>
    </rPh>
    <rPh sb="3" eb="5">
      <t>マツザカ</t>
    </rPh>
    <rPh sb="5" eb="6">
      <t>マチ</t>
    </rPh>
    <rPh sb="7" eb="8">
      <t>オカ</t>
    </rPh>
    <rPh sb="9" eb="10">
      <t>マチ</t>
    </rPh>
    <rPh sb="11" eb="13">
      <t>ヤタテ</t>
    </rPh>
    <phoneticPr fontId="2"/>
  </si>
  <si>
    <t>八幡1～3</t>
  </si>
  <si>
    <t>青海町1～2</t>
    <rPh sb="0" eb="2">
      <t>アオミ</t>
    </rPh>
    <rPh sb="2" eb="3">
      <t>マチ</t>
    </rPh>
    <phoneticPr fontId="2"/>
  </si>
  <si>
    <t>赤谷</t>
    <rPh sb="0" eb="2">
      <t>アカダニ</t>
    </rPh>
    <phoneticPr fontId="4"/>
  </si>
  <si>
    <t>千刈1～3</t>
    <rPh sb="0" eb="1">
      <t>セン</t>
    </rPh>
    <rPh sb="1" eb="2">
      <t>カリ</t>
    </rPh>
    <phoneticPr fontId="2"/>
  </si>
  <si>
    <t>陣ヶ峰</t>
    <rPh sb="0" eb="3">
      <t>ジンガミネ</t>
    </rPh>
    <phoneticPr fontId="4"/>
  </si>
  <si>
    <t>都ヶ丘、学校町</t>
    <rPh sb="0" eb="3">
      <t>ミヤコガオカ</t>
    </rPh>
    <rPh sb="4" eb="7">
      <t>ガッコウチョウ</t>
    </rPh>
    <phoneticPr fontId="2"/>
  </si>
  <si>
    <t>寿町、番田</t>
    <rPh sb="0" eb="1">
      <t>コトブキ</t>
    </rPh>
    <rPh sb="1" eb="2">
      <t>チョウ</t>
    </rPh>
    <rPh sb="3" eb="5">
      <t>バンダ</t>
    </rPh>
    <phoneticPr fontId="2"/>
  </si>
  <si>
    <t>栄町、旭町</t>
  </si>
  <si>
    <t>大郷町1～2
高須町1～2</t>
    <rPh sb="0" eb="2">
      <t>ダイゴウ</t>
    </rPh>
    <rPh sb="2" eb="3">
      <t>マチ</t>
    </rPh>
    <rPh sb="7" eb="9">
      <t>タカス</t>
    </rPh>
    <rPh sb="9" eb="10">
      <t>マチ</t>
    </rPh>
    <phoneticPr fontId="2"/>
  </si>
  <si>
    <t>石川1～2</t>
    <rPh sb="0" eb="2">
      <t>イシカワ</t>
    </rPh>
    <phoneticPr fontId="2"/>
  </si>
  <si>
    <t>幸町1～2</t>
  </si>
  <si>
    <t>新栄町</t>
  </si>
  <si>
    <t>小橋1～2、中村</t>
    <rPh sb="0" eb="2">
      <t>コバシ</t>
    </rPh>
    <rPh sb="6" eb="8">
      <t>ナカムラ</t>
    </rPh>
    <phoneticPr fontId="2"/>
  </si>
  <si>
    <t>柳町1～2、芝野</t>
  </si>
  <si>
    <t>横江
大字下条一部</t>
    <rPh sb="0" eb="2">
      <t>ヨコエ</t>
    </rPh>
    <rPh sb="3" eb="5">
      <t>オオアザ</t>
    </rPh>
    <rPh sb="5" eb="7">
      <t>ゲジョウ</t>
    </rPh>
    <rPh sb="7" eb="9">
      <t>イチブ</t>
    </rPh>
    <phoneticPr fontId="2"/>
  </si>
  <si>
    <t>五千石、栄町、大武町
五千石荒町1～2</t>
    <rPh sb="0" eb="2">
      <t>ゴセン</t>
    </rPh>
    <rPh sb="2" eb="3">
      <t>イシ</t>
    </rPh>
    <rPh sb="4" eb="5">
      <t>サカエ</t>
    </rPh>
    <rPh sb="5" eb="6">
      <t>チョウ</t>
    </rPh>
    <rPh sb="7" eb="9">
      <t>オオタケ</t>
    </rPh>
    <rPh sb="9" eb="10">
      <t>マチ</t>
    </rPh>
    <rPh sb="11" eb="13">
      <t>ゴセン</t>
    </rPh>
    <rPh sb="13" eb="14">
      <t>イシ</t>
    </rPh>
    <rPh sb="14" eb="16">
      <t>アラマチ</t>
    </rPh>
    <phoneticPr fontId="2"/>
  </si>
  <si>
    <t>野中才、新町
桜町、地蔵堂本町</t>
    <rPh sb="0" eb="2">
      <t>ノナカ</t>
    </rPh>
    <rPh sb="2" eb="3">
      <t>サイ</t>
    </rPh>
    <rPh sb="4" eb="6">
      <t>シンマチ</t>
    </rPh>
    <rPh sb="7" eb="9">
      <t>サクラマチ</t>
    </rPh>
    <rPh sb="10" eb="13">
      <t>ジゾウドウ</t>
    </rPh>
    <rPh sb="13" eb="15">
      <t>ホンチョウ</t>
    </rPh>
    <phoneticPr fontId="2"/>
  </si>
  <si>
    <t>●分水エリア</t>
    <rPh sb="1" eb="3">
      <t>ブンスイ</t>
    </rPh>
    <phoneticPr fontId="2"/>
  </si>
  <si>
    <t>吉田エリア合計</t>
    <rPh sb="0" eb="2">
      <t>ヨシダ</t>
    </rPh>
    <rPh sb="5" eb="7">
      <t>ゴウケイ</t>
    </rPh>
    <phoneticPr fontId="3"/>
  </si>
  <si>
    <t>分水エリア合計</t>
    <rPh sb="0" eb="2">
      <t>ブンスイ</t>
    </rPh>
    <rPh sb="5" eb="7">
      <t>ゴウケイ</t>
    </rPh>
    <phoneticPr fontId="3"/>
  </si>
  <si>
    <t>●弥彦エリア</t>
    <rPh sb="1" eb="3">
      <t>ヤヒコ</t>
    </rPh>
    <phoneticPr fontId="2"/>
  </si>
  <si>
    <t>美山、峰見</t>
    <rPh sb="0" eb="2">
      <t>ミヤマ</t>
    </rPh>
    <rPh sb="3" eb="5">
      <t>ミネミ</t>
    </rPh>
    <phoneticPr fontId="1"/>
  </si>
  <si>
    <t>大戸、川崎</t>
    <rPh sb="0" eb="2">
      <t>オオト</t>
    </rPh>
    <rPh sb="3" eb="5">
      <t>カワサキ</t>
    </rPh>
    <phoneticPr fontId="1"/>
  </si>
  <si>
    <t>1-1</t>
    <phoneticPr fontId="2"/>
  </si>
  <si>
    <t>1-2</t>
    <phoneticPr fontId="2"/>
  </si>
  <si>
    <t>5-1</t>
    <phoneticPr fontId="2"/>
  </si>
  <si>
    <t>●加茂エリア</t>
    <rPh sb="1" eb="3">
      <t>カモ</t>
    </rPh>
    <phoneticPr fontId="2"/>
  </si>
  <si>
    <t>弥彦エリア合計</t>
    <rPh sb="0" eb="2">
      <t>ヤヒコ</t>
    </rPh>
    <rPh sb="5" eb="7">
      <t>ゴウケイ</t>
    </rPh>
    <phoneticPr fontId="3"/>
  </si>
  <si>
    <t>加茂エリア合計</t>
    <rPh sb="0" eb="2">
      <t>カモ</t>
    </rPh>
    <rPh sb="5" eb="7">
      <t>ゴウケイ</t>
    </rPh>
    <phoneticPr fontId="3"/>
  </si>
  <si>
    <t>小高（北）</t>
    <rPh sb="0" eb="2">
      <t>コタカ</t>
    </rPh>
    <rPh sb="3" eb="4">
      <t>キタ</t>
    </rPh>
    <phoneticPr fontId="1"/>
  </si>
  <si>
    <t>佐渡（北）</t>
    <rPh sb="0" eb="2">
      <t>サワタリ</t>
    </rPh>
    <rPh sb="3" eb="4">
      <t>キタ</t>
    </rPh>
    <phoneticPr fontId="1"/>
  </si>
  <si>
    <t>西中(一部)、五明</t>
    <rPh sb="0" eb="2">
      <t>ニシナカ</t>
    </rPh>
    <rPh sb="3" eb="5">
      <t>イチブ</t>
    </rPh>
    <rPh sb="7" eb="9">
      <t>ゴミョウ</t>
    </rPh>
    <phoneticPr fontId="1"/>
  </si>
  <si>
    <t>上保内(駅北)</t>
    <rPh sb="0" eb="3">
      <t>カミホナイ</t>
    </rPh>
    <rPh sb="4" eb="6">
      <t>エキホク</t>
    </rPh>
    <phoneticPr fontId="1"/>
  </si>
  <si>
    <t>上保内(駅南)</t>
    <rPh sb="0" eb="3">
      <t>カミホナイ</t>
    </rPh>
    <rPh sb="4" eb="6">
      <t>エキナン</t>
    </rPh>
    <phoneticPr fontId="1"/>
  </si>
  <si>
    <t>下須頃(小高側)</t>
    <rPh sb="0" eb="3">
      <t>シモスゴロ</t>
    </rPh>
    <rPh sb="4" eb="6">
      <t>コタカ</t>
    </rPh>
    <rPh sb="6" eb="7">
      <t>ガワ</t>
    </rPh>
    <phoneticPr fontId="1"/>
  </si>
  <si>
    <t>チラシ合同配布</t>
    <rPh sb="3" eb="5">
      <t>ゴウドウ</t>
    </rPh>
    <rPh sb="5" eb="7">
      <t>ハイフ</t>
    </rPh>
    <phoneticPr fontId="2"/>
  </si>
  <si>
    <t>条南町</t>
    <rPh sb="0" eb="2">
      <t>ジョウナン</t>
    </rPh>
    <rPh sb="2" eb="3">
      <t>マチ</t>
    </rPh>
    <phoneticPr fontId="2"/>
  </si>
  <si>
    <t>月岡1</t>
    <rPh sb="0" eb="2">
      <t>ツキオカ</t>
    </rPh>
    <phoneticPr fontId="2"/>
  </si>
  <si>
    <t>38-2</t>
  </si>
  <si>
    <t>月岡2</t>
    <rPh sb="0" eb="2">
      <t>ツキオカ</t>
    </rPh>
    <phoneticPr fontId="2"/>
  </si>
  <si>
    <t>秋葉町1～3</t>
    <rPh sb="0" eb="3">
      <t>アキハチョウ</t>
    </rPh>
    <phoneticPr fontId="2"/>
  </si>
  <si>
    <t>水道町1～2</t>
    <rPh sb="0" eb="3">
      <t>スイドウマチ</t>
    </rPh>
    <phoneticPr fontId="2"/>
  </si>
  <si>
    <t>水道町3</t>
    <rPh sb="0" eb="3">
      <t>スイドウチョウ</t>
    </rPh>
    <phoneticPr fontId="2"/>
  </si>
  <si>
    <t>佐渡</t>
    <rPh sb="0" eb="2">
      <t>サワタリ</t>
    </rPh>
    <phoneticPr fontId="4"/>
  </si>
  <si>
    <t>小高</t>
    <rPh sb="0" eb="2">
      <t>コタカ</t>
    </rPh>
    <phoneticPr fontId="2"/>
  </si>
  <si>
    <t>●吉田エリア</t>
    <rPh sb="1" eb="3">
      <t>ヨシダ</t>
    </rPh>
    <phoneticPr fontId="2"/>
  </si>
  <si>
    <t>39-3</t>
    <phoneticPr fontId="3"/>
  </si>
  <si>
    <t>40-1</t>
    <phoneticPr fontId="3"/>
  </si>
  <si>
    <t>41-1</t>
    <phoneticPr fontId="3"/>
  </si>
  <si>
    <t>41-2</t>
    <phoneticPr fontId="2"/>
  </si>
  <si>
    <t>14-3</t>
    <phoneticPr fontId="2"/>
  </si>
  <si>
    <t>14-4</t>
    <phoneticPr fontId="2"/>
  </si>
  <si>
    <t>1-3</t>
  </si>
  <si>
    <t>新町1～2</t>
    <rPh sb="0" eb="2">
      <t>シンマチ</t>
    </rPh>
    <phoneticPr fontId="2"/>
  </si>
  <si>
    <t>若宮町1～2</t>
    <rPh sb="0" eb="3">
      <t>ワカミヤチョウ</t>
    </rPh>
    <phoneticPr fontId="2"/>
  </si>
  <si>
    <t>秋房</t>
    <rPh sb="0" eb="2">
      <t>アキフサ</t>
    </rPh>
    <phoneticPr fontId="2"/>
  </si>
  <si>
    <t>神明町1～3
上条、皆川</t>
    <rPh sb="0" eb="2">
      <t>ジンミョウ</t>
    </rPh>
    <rPh sb="2" eb="3">
      <t>チョウ</t>
    </rPh>
    <phoneticPr fontId="2"/>
  </si>
  <si>
    <t>折り込むチラシの企業名/チラシ名</t>
    <phoneticPr fontId="3"/>
  </si>
  <si>
    <t>チラシの企業名/チラシ名</t>
    <phoneticPr fontId="3"/>
  </si>
  <si>
    <t>秋葉町4</t>
    <phoneticPr fontId="2"/>
  </si>
  <si>
    <t>折り込むチラシの企業名/チラシ名</t>
    <rPh sb="0" eb="1">
      <t>オ</t>
    </rPh>
    <rPh sb="2" eb="3">
      <t>コ</t>
    </rPh>
    <rPh sb="8" eb="10">
      <t>キギョウ</t>
    </rPh>
    <rPh sb="10" eb="11">
      <t>メイ</t>
    </rPh>
    <rPh sb="15" eb="16">
      <t>メイ</t>
    </rPh>
    <phoneticPr fontId="3"/>
  </si>
  <si>
    <t>ご発注時の注意</t>
    <rPh sb="1" eb="4">
      <t>ハッチュウジ</t>
    </rPh>
    <rPh sb="5" eb="7">
      <t>チュウイ</t>
    </rPh>
    <phoneticPr fontId="2"/>
  </si>
  <si>
    <t>枚数の調整は原則1～2エリアでお願いいたします。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</si>
  <si>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　多くのエリアで調整される場合は、再提出や受注を拒否させていただく場合がございます。</t>
    <rPh sb="1" eb="2">
      <t>オオ</t>
    </rPh>
    <rPh sb="8" eb="10">
      <t>チョウセイ</t>
    </rPh>
    <rPh sb="13" eb="15">
      <t>バアイ</t>
    </rPh>
    <rPh sb="17" eb="20">
      <t>サイテイシュツ</t>
    </rPh>
    <rPh sb="21" eb="23">
      <t>ジュチュウ</t>
    </rPh>
    <rPh sb="24" eb="26">
      <t>キョヒ</t>
    </rPh>
    <rPh sb="33" eb="35">
      <t>バアイ</t>
    </rPh>
    <phoneticPr fontId="2"/>
  </si>
  <si>
    <t>納品時の注意</t>
    <rPh sb="0" eb="3">
      <t>ノウヒンジ</t>
    </rPh>
    <rPh sb="4" eb="6">
      <t>チュウイ</t>
    </rPh>
    <phoneticPr fontId="2"/>
  </si>
  <si>
    <t>総枚数の2％か200枚、いずれか少ない枚数を予備としてお付けください。</t>
    <rPh sb="0" eb="1">
      <t>ソウ</t>
    </rPh>
    <rPh sb="1" eb="3">
      <t>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</si>
  <si>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　弊社では機械を使った丁合を導入しております。</t>
    <rPh sb="1" eb="3">
      <t>ヘイシャ</t>
    </rPh>
    <rPh sb="5" eb="7">
      <t>キカイ</t>
    </rPh>
    <rPh sb="8" eb="9">
      <t>ツカ</t>
    </rPh>
    <rPh sb="11" eb="13">
      <t>チョウアイ</t>
    </rPh>
    <rPh sb="14" eb="16">
      <t>ドウニュウ</t>
    </rPh>
    <phoneticPr fontId="2"/>
  </si>
  <si>
    <t>　チラシが足りない場合は、配布できない地域が出る場合があります。</t>
    <rPh sb="5" eb="6">
      <t>タ</t>
    </rPh>
    <rPh sb="9" eb="11">
      <t>バアイ</t>
    </rPh>
    <rPh sb="13" eb="15">
      <t>ハイフ</t>
    </rPh>
    <rPh sb="19" eb="21">
      <t>チイキ</t>
    </rPh>
    <rPh sb="22" eb="23">
      <t>デ</t>
    </rPh>
    <rPh sb="24" eb="26">
      <t>バアイ</t>
    </rPh>
    <phoneticPr fontId="2"/>
  </si>
  <si>
    <t>　必ず予備をお付けください。</t>
    <rPh sb="1" eb="2">
      <t>カナラ</t>
    </rPh>
    <rPh sb="3" eb="5">
      <t>ヨビ</t>
    </rPh>
    <rPh sb="7" eb="8">
      <t>ツ</t>
    </rPh>
    <phoneticPr fontId="2"/>
  </si>
  <si>
    <t>その他、配布物発注に際しての詳細な免責・注意事項についてはこちら→</t>
    <rPh sb="2" eb="3">
      <t>ホカ</t>
    </rPh>
    <rPh sb="4" eb="6">
      <t>ハイフ</t>
    </rPh>
    <rPh sb="6" eb="7">
      <t>ブツ</t>
    </rPh>
    <rPh sb="7" eb="9">
      <t>ハッチュウ</t>
    </rPh>
    <rPh sb="10" eb="11">
      <t>サイ</t>
    </rPh>
    <rPh sb="14" eb="16">
      <t>ショウサイ</t>
    </rPh>
    <rPh sb="17" eb="19">
      <t>メンセキ</t>
    </rPh>
    <rPh sb="20" eb="22">
      <t>チュウイ</t>
    </rPh>
    <rPh sb="22" eb="24">
      <t>ジコウ</t>
    </rPh>
    <phoneticPr fontId="2"/>
  </si>
  <si>
    <t>以上の点を十分ご理解いただきご注文下さい</t>
    <rPh sb="0" eb="2">
      <t>イジョウ</t>
    </rPh>
    <rPh sb="3" eb="4">
      <t>テン</t>
    </rPh>
    <rPh sb="5" eb="7">
      <t>ジュウブン</t>
    </rPh>
    <rPh sb="8" eb="10">
      <t>リカイ</t>
    </rPh>
    <rPh sb="15" eb="17">
      <t>チュウモン</t>
    </rPh>
    <rPh sb="17" eb="18">
      <t>クダ</t>
    </rPh>
    <phoneticPr fontId="2"/>
  </si>
  <si>
    <t>チラシのみの配布をお考えの方</t>
    <rPh sb="6" eb="8">
      <t>ハイフ</t>
    </rPh>
    <rPh sb="10" eb="11">
      <t>カンガ</t>
    </rPh>
    <rPh sb="13" eb="14">
      <t>カタ</t>
    </rPh>
    <phoneticPr fontId="2"/>
  </si>
  <si>
    <t>発行スケジュール（チラシ）</t>
    <phoneticPr fontId="2"/>
  </si>
  <si>
    <t>まるごと県央と同時に配布をお考えの方</t>
    <rPh sb="4" eb="6">
      <t>ケンオウ</t>
    </rPh>
    <rPh sb="7" eb="9">
      <t>ドウジ</t>
    </rPh>
    <rPh sb="10" eb="12">
      <t>ハイフ</t>
    </rPh>
    <rPh sb="14" eb="15">
      <t>カンガ</t>
    </rPh>
    <rPh sb="17" eb="18">
      <t>カタ</t>
    </rPh>
    <phoneticPr fontId="2"/>
  </si>
  <si>
    <t>発行スケジュール（情報誌）</t>
    <rPh sb="0" eb="2">
      <t>ハッコウ</t>
    </rPh>
    <rPh sb="9" eb="12">
      <t>ジョウホウシ</t>
    </rPh>
    <phoneticPr fontId="2"/>
  </si>
  <si>
    <t>枚数の調整は原則1～2エリアでお願いいたします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</si>
  <si>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総枚数の2％か200枚、いずれか少ない枚数を予備としてお付けください</t>
    <rPh sb="0" eb="3">
      <t>ソウマイスウ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</si>
  <si>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※多くのエリアで調整される場合は、再提出や受注を拒否させていただく場合がございます</t>
    <rPh sb="1" eb="2">
      <t>オオ</t>
    </rPh>
    <rPh sb="8" eb="10">
      <t>チョウセイ</t>
    </rPh>
    <rPh sb="13" eb="15">
      <t>バアイ</t>
    </rPh>
    <rPh sb="17" eb="20">
      <t>サイテイシュツ</t>
    </rPh>
    <rPh sb="21" eb="23">
      <t>ジュチュウ</t>
    </rPh>
    <rPh sb="24" eb="26">
      <t>キョヒ</t>
    </rPh>
    <rPh sb="33" eb="35">
      <t>バアイ</t>
    </rPh>
    <phoneticPr fontId="2"/>
  </si>
  <si>
    <t>その他、詳細な免責・注意事項はこちら↓</t>
    <rPh sb="2" eb="3">
      <t>ホカ</t>
    </rPh>
    <rPh sb="4" eb="6">
      <t>ショウサイ</t>
    </rPh>
    <rPh sb="7" eb="9">
      <t>メンセキ</t>
    </rPh>
    <rPh sb="10" eb="14">
      <t>チュウイジコウ</t>
    </rPh>
    <phoneticPr fontId="2"/>
  </si>
  <si>
    <t>R7年1月号～R6年3月号まで有効</t>
    <rPh sb="2" eb="3">
      <t>ネン</t>
    </rPh>
    <rPh sb="4" eb="5">
      <t>ガツ</t>
    </rPh>
    <rPh sb="5" eb="6">
      <t>ゴウ</t>
    </rPh>
    <rPh sb="9" eb="10">
      <t>ネン</t>
    </rPh>
    <rPh sb="11" eb="12">
      <t>ガツ</t>
    </rPh>
    <rPh sb="12" eb="13">
      <t>ゴウ</t>
    </rPh>
    <rPh sb="15" eb="17">
      <t>ユウコウ</t>
    </rPh>
    <phoneticPr fontId="3"/>
  </si>
  <si>
    <t>発注先</t>
    <rPh sb="0" eb="2">
      <t>ハッチュウ</t>
    </rPh>
    <rPh sb="2" eb="3">
      <t>サキ</t>
    </rPh>
    <phoneticPr fontId="2"/>
  </si>
  <si>
    <t>R6年12月9日～R7年2月16日まで有効</t>
    <rPh sb="2" eb="3">
      <t>ネン</t>
    </rPh>
    <rPh sb="5" eb="6">
      <t>ガツ</t>
    </rPh>
    <rPh sb="7" eb="8">
      <t>ニチ</t>
    </rPh>
    <rPh sb="11" eb="12">
      <t>ネン</t>
    </rPh>
    <rPh sb="13" eb="14">
      <t>ガツ</t>
    </rPh>
    <rPh sb="16" eb="17">
      <t>ニチ</t>
    </rPh>
    <rPh sb="19" eb="21">
      <t>ユウコウ</t>
    </rPh>
    <phoneticPr fontId="3"/>
  </si>
  <si>
    <t>※1,000枚以下のご注文は
　 管理費2,000円を別途いただきます</t>
    <rPh sb="6" eb="7">
      <t>マイ</t>
    </rPh>
    <rPh sb="7" eb="9">
      <t>イカ</t>
    </rPh>
    <rPh sb="11" eb="13">
      <t>チュウモン</t>
    </rPh>
    <rPh sb="17" eb="20">
      <t>カンリヒ</t>
    </rPh>
    <rPh sb="25" eb="26">
      <t>エン</t>
    </rPh>
    <rPh sb="27" eb="29">
      <t>ベット</t>
    </rPh>
    <phoneticPr fontId="2"/>
  </si>
  <si>
    <t>　　　　　月号</t>
  </si>
  <si>
    <t>本町1～2</t>
    <rPh sb="0" eb="2">
      <t>ホンチョウ</t>
    </rPh>
    <phoneticPr fontId="2"/>
  </si>
  <si>
    <t>本町3～4</t>
    <rPh sb="0" eb="2">
      <t>ホンチョウ</t>
    </rPh>
    <phoneticPr fontId="2"/>
  </si>
  <si>
    <t>本町5～6</t>
    <rPh sb="0" eb="2">
      <t>ホンチョウ</t>
    </rPh>
    <phoneticPr fontId="2"/>
  </si>
  <si>
    <t>島田1,3</t>
    <rPh sb="0" eb="2">
      <t>シマダ</t>
    </rPh>
    <phoneticPr fontId="2"/>
  </si>
  <si>
    <t>西四日町1,3</t>
    <rPh sb="0" eb="1">
      <t>ニシ</t>
    </rPh>
    <rPh sb="1" eb="4">
      <t>ヨッカマチ</t>
    </rPh>
    <phoneticPr fontId="2"/>
  </si>
  <si>
    <t>西四日町2,4</t>
    <rPh sb="0" eb="1">
      <t>ニシ</t>
    </rPh>
    <rPh sb="1" eb="4">
      <t>ヨッカマチ</t>
    </rPh>
    <phoneticPr fontId="2"/>
  </si>
  <si>
    <t>南四日町1</t>
    <rPh sb="0" eb="1">
      <t>ミナミ</t>
    </rPh>
    <rPh sb="1" eb="4">
      <t>ヨッカマチ</t>
    </rPh>
    <phoneticPr fontId="2"/>
  </si>
  <si>
    <t>南四日町2</t>
    <rPh sb="0" eb="1">
      <t>ミナミ</t>
    </rPh>
    <rPh sb="1" eb="4">
      <t>ヨッカマチ</t>
    </rPh>
    <phoneticPr fontId="2"/>
  </si>
  <si>
    <t>17-2</t>
  </si>
  <si>
    <t>17-2</t>
    <phoneticPr fontId="2"/>
  </si>
  <si>
    <t>23-2</t>
  </si>
  <si>
    <t>直江町1</t>
    <rPh sb="0" eb="1">
      <t>ス</t>
    </rPh>
    <rPh sb="1" eb="2">
      <t>エ</t>
    </rPh>
    <rPh sb="2" eb="3">
      <t>マチ</t>
    </rPh>
    <phoneticPr fontId="2"/>
  </si>
  <si>
    <t>直江町2</t>
    <rPh sb="0" eb="1">
      <t>ス</t>
    </rPh>
    <rPh sb="1" eb="2">
      <t>エ</t>
    </rPh>
    <rPh sb="2" eb="3">
      <t>マチ</t>
    </rPh>
    <phoneticPr fontId="2"/>
  </si>
  <si>
    <t>30-2</t>
  </si>
  <si>
    <t>鶴田1～2</t>
    <rPh sb="0" eb="2">
      <t>ツルタ</t>
    </rPh>
    <phoneticPr fontId="2"/>
  </si>
  <si>
    <t>鶴田3～4</t>
    <rPh sb="0" eb="2">
      <t>ツルタ</t>
    </rPh>
    <phoneticPr fontId="2"/>
  </si>
  <si>
    <t>諏訪</t>
    <rPh sb="0" eb="2">
      <t>スワ</t>
    </rPh>
    <phoneticPr fontId="2"/>
  </si>
  <si>
    <t>弥生町、文京町
砂子塚、向陽</t>
    <rPh sb="0" eb="3">
      <t>ヤヨイチョウ</t>
    </rPh>
    <rPh sb="4" eb="7">
      <t>ブンキョウチョウ</t>
    </rPh>
    <rPh sb="8" eb="10">
      <t>スナコ</t>
    </rPh>
    <rPh sb="10" eb="11">
      <t>ヅカ</t>
    </rPh>
    <rPh sb="12" eb="14">
      <t>コウヨウ</t>
    </rPh>
    <phoneticPr fontId="2"/>
  </si>
  <si>
    <t>一ノ山、向山</t>
    <rPh sb="0" eb="1">
      <t>イチ</t>
    </rPh>
    <rPh sb="2" eb="3">
      <t>ヤマ</t>
    </rPh>
    <rPh sb="4" eb="6">
      <t>ムコウヤマ</t>
    </rPh>
    <phoneticPr fontId="2"/>
  </si>
  <si>
    <t>笈ヶ島、笹曲、新興野</t>
    <rPh sb="0" eb="1">
      <t>オイ</t>
    </rPh>
    <rPh sb="2" eb="3">
      <t>シマ</t>
    </rPh>
    <rPh sb="4" eb="6">
      <t>ササマガリ</t>
    </rPh>
    <rPh sb="7" eb="8">
      <t>シン</t>
    </rPh>
    <rPh sb="8" eb="10">
      <t>コウヤ</t>
    </rPh>
    <phoneticPr fontId="2"/>
  </si>
  <si>
    <t>塚野目1,3</t>
    <rPh sb="0" eb="3">
      <t>ツカノメ</t>
    </rPh>
    <phoneticPr fontId="2"/>
  </si>
  <si>
    <t>塚野目2,4</t>
    <rPh sb="0" eb="3">
      <t>ツカノメ</t>
    </rPh>
    <phoneticPr fontId="2"/>
  </si>
  <si>
    <t>南5,6</t>
    <rPh sb="0" eb="1">
      <t>ミナミ</t>
    </rPh>
    <phoneticPr fontId="2"/>
  </si>
  <si>
    <t>中央通5の1,2
中央通3～4</t>
    <rPh sb="0" eb="3">
      <t>チュウオウドオリ</t>
    </rPh>
    <rPh sb="9" eb="12">
      <t>チュウオウドオリ</t>
    </rPh>
    <phoneticPr fontId="2"/>
  </si>
  <si>
    <t>旭町1～5、学校町
東学校町1～3</t>
    <rPh sb="0" eb="1">
      <t>アサヒ</t>
    </rPh>
    <rPh sb="1" eb="2">
      <t>マチ</t>
    </rPh>
    <rPh sb="6" eb="9">
      <t>ガッコウチョウ</t>
    </rPh>
    <rPh sb="10" eb="11">
      <t>ヒガシ</t>
    </rPh>
    <rPh sb="11" eb="13">
      <t>ガッコウ</t>
    </rPh>
    <rPh sb="13" eb="14">
      <t>マチ</t>
    </rPh>
    <phoneticPr fontId="2"/>
  </si>
  <si>
    <t>　月　　日～　　月　　日配布</t>
  </si>
  <si>
    <t>下須頃（一部）、須頃</t>
    <rPh sb="0" eb="1">
      <t>シモ</t>
    </rPh>
    <rPh sb="1" eb="2">
      <t>ス</t>
    </rPh>
    <rPh sb="2" eb="3">
      <t>ゴロ</t>
    </rPh>
    <rPh sb="4" eb="6">
      <t>イチブ</t>
    </rPh>
    <rPh sb="8" eb="9">
      <t>ス</t>
    </rPh>
    <rPh sb="9" eb="10">
      <t>ゴロ</t>
    </rPh>
    <phoneticPr fontId="2"/>
  </si>
  <si>
    <t>北入蔵3、松ノ木町
下坂井</t>
    <rPh sb="0" eb="1">
      <t>キタ</t>
    </rPh>
    <rPh sb="1" eb="2">
      <t>ニュウ</t>
    </rPh>
    <rPh sb="2" eb="3">
      <t>クラ</t>
    </rPh>
    <rPh sb="5" eb="6">
      <t>マツ</t>
    </rPh>
    <rPh sb="7" eb="8">
      <t>キ</t>
    </rPh>
    <rPh sb="8" eb="9">
      <t>チョウ</t>
    </rPh>
    <rPh sb="10" eb="11">
      <t>シモ</t>
    </rPh>
    <rPh sb="11" eb="13">
      <t>サカイ</t>
    </rPh>
    <phoneticPr fontId="2"/>
  </si>
  <si>
    <t>井土巻4～5</t>
    <rPh sb="0" eb="3">
      <t>イドマキ</t>
    </rPh>
    <phoneticPr fontId="2"/>
  </si>
  <si>
    <t>井土巻2～3</t>
    <rPh sb="0" eb="3">
      <t>イドマキ</t>
    </rPh>
    <phoneticPr fontId="2"/>
  </si>
  <si>
    <t>殿島1</t>
    <phoneticPr fontId="2"/>
  </si>
  <si>
    <t>殿島2</t>
    <phoneticPr fontId="2"/>
  </si>
  <si>
    <t>2-1-2</t>
    <phoneticPr fontId="2"/>
  </si>
  <si>
    <t>3-1</t>
    <phoneticPr fontId="2"/>
  </si>
  <si>
    <t>3-2</t>
    <phoneticPr fontId="2"/>
  </si>
  <si>
    <t>1-1-2</t>
    <phoneticPr fontId="2"/>
  </si>
  <si>
    <t>南1</t>
    <rPh sb="0" eb="1">
      <t>ミナミ</t>
    </rPh>
    <phoneticPr fontId="2"/>
  </si>
  <si>
    <t>南2～4</t>
    <rPh sb="0" eb="1">
      <t>ミナミ</t>
    </rPh>
    <phoneticPr fontId="2"/>
  </si>
  <si>
    <t>東三条1～2</t>
    <rPh sb="0" eb="1">
      <t>ヒガシ</t>
    </rPh>
    <rPh sb="1" eb="3">
      <t>サンジョウ</t>
    </rPh>
    <phoneticPr fontId="2"/>
  </si>
  <si>
    <t>ご発注の注意事項を
必ずご確認ください</t>
    <rPh sb="1" eb="3">
      <t>ハッチュウ</t>
    </rPh>
    <rPh sb="4" eb="8">
      <t>チュウイジコウ</t>
    </rPh>
    <rPh sb="10" eb="11">
      <t>カナラ</t>
    </rPh>
    <rPh sb="13" eb="15">
      <t>カクニン</t>
    </rPh>
    <phoneticPr fontId="2"/>
  </si>
  <si>
    <t>一ノ山、向山</t>
    <rPh sb="0" eb="1">
      <t>イチ</t>
    </rPh>
    <rPh sb="2" eb="3">
      <t>ヤマ</t>
    </rPh>
    <rPh sb="4" eb="6">
      <t>ムカイヤマ</t>
    </rPh>
    <phoneticPr fontId="2"/>
  </si>
  <si>
    <t>笈ケ島、笹曲、新興野</t>
    <rPh sb="0" eb="3">
      <t>オイガシマ</t>
    </rPh>
    <rPh sb="4" eb="5">
      <t>ササ</t>
    </rPh>
    <rPh sb="5" eb="6">
      <t>マ</t>
    </rPh>
    <rPh sb="7" eb="8">
      <t>シン</t>
    </rPh>
    <rPh sb="8" eb="10">
      <t>コウヤ</t>
    </rPh>
    <phoneticPr fontId="2"/>
  </si>
  <si>
    <t>※B4以内に折加工お願いします</t>
    <rPh sb="10" eb="11">
      <t>ネガ</t>
    </rPh>
    <phoneticPr fontId="2"/>
  </si>
  <si>
    <t>2-1</t>
    <phoneticPr fontId="2"/>
  </si>
  <si>
    <t>1-1-2</t>
    <phoneticPr fontId="2"/>
  </si>
  <si>
    <t>23-1</t>
    <phoneticPr fontId="2"/>
  </si>
  <si>
    <t>23-2</t>
    <phoneticPr fontId="2"/>
  </si>
  <si>
    <t>2-1</t>
    <phoneticPr fontId="2"/>
  </si>
  <si>
    <t>2-2</t>
    <phoneticPr fontId="2"/>
  </si>
  <si>
    <t>B3まで8.0円（税抜）</t>
    <rPh sb="7" eb="8">
      <t>エン</t>
    </rPh>
    <rPh sb="9" eb="10">
      <t>ゼイ</t>
    </rPh>
    <rPh sb="10" eb="11">
      <t>ヌ</t>
    </rPh>
    <phoneticPr fontId="2"/>
  </si>
  <si>
    <t>2025発行スケジュール（情報誌）</t>
    <rPh sb="4" eb="6">
      <t>ハッコウ</t>
    </rPh>
    <rPh sb="13" eb="16">
      <t>ジョウホウシ</t>
    </rPh>
    <phoneticPr fontId="2"/>
  </si>
  <si>
    <t>2025発行スケジュール（チラシ）</t>
    <phoneticPr fontId="2"/>
  </si>
  <si>
    <t>配布管理者</t>
    <rPh sb="0" eb="2">
      <t>ハイフ</t>
    </rPh>
    <rPh sb="2" eb="4">
      <t>カンリ</t>
    </rPh>
    <rPh sb="4" eb="5">
      <t>シャ</t>
    </rPh>
    <phoneticPr fontId="2"/>
  </si>
  <si>
    <t>ポスティング用発行スケジュール</t>
    <rPh sb="6" eb="7">
      <t>ヨウ</t>
    </rPh>
    <rPh sb="7" eb="9">
      <t>ハッコウ</t>
    </rPh>
    <phoneticPr fontId="2"/>
  </si>
  <si>
    <t>発行日</t>
    <rPh sb="0" eb="2">
      <t>ハッコウ</t>
    </rPh>
    <rPh sb="2" eb="3">
      <t>ヒ</t>
    </rPh>
    <phoneticPr fontId="44"/>
  </si>
  <si>
    <t>折込申込締切</t>
    <rPh sb="0" eb="2">
      <t>オリコミ</t>
    </rPh>
    <rPh sb="2" eb="4">
      <t>モウシコミ</t>
    </rPh>
    <rPh sb="4" eb="6">
      <t>シメキリ</t>
    </rPh>
    <phoneticPr fontId="44"/>
  </si>
  <si>
    <t>折込納品締切</t>
    <rPh sb="0" eb="2">
      <t>オリコミ</t>
    </rPh>
    <rPh sb="2" eb="4">
      <t>ノウヒン</t>
    </rPh>
    <rPh sb="4" eb="6">
      <t>シメキリ</t>
    </rPh>
    <phoneticPr fontId="44"/>
  </si>
  <si>
    <t>配布期間</t>
    <rPh sb="0" eb="2">
      <t>ハイフ</t>
    </rPh>
    <rPh sb="2" eb="4">
      <t>キカン</t>
    </rPh>
    <phoneticPr fontId="44"/>
  </si>
  <si>
    <t>2025年</t>
    <rPh sb="4" eb="5">
      <t>ネン</t>
    </rPh>
    <phoneticPr fontId="44"/>
  </si>
  <si>
    <t>2月号</t>
    <rPh sb="2" eb="3">
      <t>ゴウ</t>
    </rPh>
    <phoneticPr fontId="44"/>
  </si>
  <si>
    <t>～</t>
    <phoneticPr fontId="44"/>
  </si>
  <si>
    <t>3月号</t>
    <rPh sb="2" eb="3">
      <t>ゴウ</t>
    </rPh>
    <phoneticPr fontId="44"/>
  </si>
  <si>
    <t>4月号</t>
    <rPh sb="2" eb="3">
      <t>ゴウ</t>
    </rPh>
    <phoneticPr fontId="44"/>
  </si>
  <si>
    <t>5月号</t>
    <rPh sb="2" eb="3">
      <t>ゴウ</t>
    </rPh>
    <phoneticPr fontId="44"/>
  </si>
  <si>
    <t>6月号</t>
    <rPh sb="2" eb="3">
      <t>ゴウ</t>
    </rPh>
    <phoneticPr fontId="44"/>
  </si>
  <si>
    <t>7月号</t>
    <rPh sb="2" eb="3">
      <t>ゴウ</t>
    </rPh>
    <phoneticPr fontId="44"/>
  </si>
  <si>
    <t>8月号</t>
    <rPh sb="2" eb="3">
      <t>ゴウ</t>
    </rPh>
    <phoneticPr fontId="44"/>
  </si>
  <si>
    <t>9月号</t>
    <rPh sb="2" eb="3">
      <t>ゴウ</t>
    </rPh>
    <phoneticPr fontId="44"/>
  </si>
  <si>
    <t>10月号</t>
    <rPh sb="3" eb="4">
      <t>ゴウ</t>
    </rPh>
    <phoneticPr fontId="44"/>
  </si>
  <si>
    <t>11月号</t>
    <rPh sb="3" eb="4">
      <t>ゴウ</t>
    </rPh>
    <phoneticPr fontId="44"/>
  </si>
  <si>
    <t>12月号</t>
    <rPh sb="3" eb="4">
      <t>ゴウ</t>
    </rPh>
    <phoneticPr fontId="44"/>
  </si>
  <si>
    <t>1月号</t>
    <rPh sb="2" eb="3">
      <t>ゴウ</t>
    </rPh>
    <phoneticPr fontId="44"/>
  </si>
  <si>
    <t>★納品に際しまして･･･</t>
    <rPh sb="1" eb="3">
      <t>ノウヒン</t>
    </rPh>
    <rPh sb="4" eb="5">
      <t>サイ</t>
    </rPh>
    <phoneticPr fontId="44"/>
  </si>
  <si>
    <t>弊社作業の都合上、チラシの納品日、以下のような注意点を提示させていただいております。ご協力をお願いします。</t>
    <rPh sb="0" eb="2">
      <t>ヘイシャ</t>
    </rPh>
    <rPh sb="2" eb="4">
      <t>サギョウ</t>
    </rPh>
    <rPh sb="5" eb="7">
      <t>ツゴウ</t>
    </rPh>
    <rPh sb="7" eb="8">
      <t>ウエ</t>
    </rPh>
    <rPh sb="13" eb="16">
      <t>ノウヒンビ</t>
    </rPh>
    <rPh sb="17" eb="19">
      <t>イカ</t>
    </rPh>
    <rPh sb="23" eb="26">
      <t>チュウイテン</t>
    </rPh>
    <rPh sb="27" eb="29">
      <t>テイジ</t>
    </rPh>
    <rPh sb="43" eb="45">
      <t>キョウリョク</t>
    </rPh>
    <rPh sb="47" eb="48">
      <t>ネガ</t>
    </rPh>
    <phoneticPr fontId="44"/>
  </si>
  <si>
    <t>①チラシは必ずA4サイズ以下で納品してください。</t>
    <rPh sb="5" eb="6">
      <t>カナラ</t>
    </rPh>
    <rPh sb="12" eb="14">
      <t>イカ</t>
    </rPh>
    <rPh sb="15" eb="17">
      <t>ノウヒン</t>
    </rPh>
    <phoneticPr fontId="44"/>
  </si>
  <si>
    <r>
      <t>A4サイズ以上で納品された場合は、別途折加工費をいただくか、</t>
    </r>
    <r>
      <rPr>
        <b/>
        <u val="double"/>
        <sz val="9"/>
        <color rgb="FFFF0000"/>
        <rFont val="游ゴシック Light"/>
        <family val="3"/>
        <charset val="128"/>
        <scheme val="major"/>
      </rPr>
      <t>折り込みをお断りする場合があります。</t>
    </r>
    <rPh sb="5" eb="7">
      <t>イジョウ</t>
    </rPh>
    <rPh sb="8" eb="10">
      <t>ノウヒン</t>
    </rPh>
    <rPh sb="13" eb="15">
      <t>バアイ</t>
    </rPh>
    <rPh sb="17" eb="19">
      <t>ベット</t>
    </rPh>
    <rPh sb="19" eb="23">
      <t>オリカコウヒ</t>
    </rPh>
    <rPh sb="30" eb="31">
      <t>オ</t>
    </rPh>
    <rPh sb="32" eb="33">
      <t>コ</t>
    </rPh>
    <rPh sb="36" eb="37">
      <t>コトワ</t>
    </rPh>
    <rPh sb="40" eb="42">
      <t>バアイ</t>
    </rPh>
    <phoneticPr fontId="44"/>
  </si>
  <si>
    <t>①土、日、祝日は受付できません。</t>
    <rPh sb="1" eb="2">
      <t>ツチ</t>
    </rPh>
    <rPh sb="3" eb="4">
      <t>ヒ</t>
    </rPh>
    <rPh sb="5" eb="7">
      <t>シュクジツ</t>
    </rPh>
    <rPh sb="8" eb="10">
      <t>ウケツケ</t>
    </rPh>
    <phoneticPr fontId="44"/>
  </si>
  <si>
    <t>②毎週金曜日は配布物のお渡し日となるため、チラシの納品は控えていただくようお願いいたします。</t>
    <rPh sb="1" eb="3">
      <t>マイシュウ</t>
    </rPh>
    <rPh sb="3" eb="6">
      <t>キンヨウビ</t>
    </rPh>
    <rPh sb="7" eb="9">
      <t>ハイフ</t>
    </rPh>
    <rPh sb="9" eb="10">
      <t>ブツ</t>
    </rPh>
    <rPh sb="12" eb="13">
      <t>ワタ</t>
    </rPh>
    <rPh sb="14" eb="15">
      <t>ビ</t>
    </rPh>
    <rPh sb="25" eb="27">
      <t>ノウヒン</t>
    </rPh>
    <rPh sb="28" eb="29">
      <t>ヒカ</t>
    </rPh>
    <rPh sb="38" eb="39">
      <t>ネガ</t>
    </rPh>
    <phoneticPr fontId="44"/>
  </si>
  <si>
    <t>③総数の2％か200枚のどちらか少ない方を予備として必ずお付けください。</t>
    <phoneticPr fontId="44"/>
  </si>
  <si>
    <t>予備の無い場合は指示通りの配布が出来ない可能性があります。</t>
    <rPh sb="0" eb="2">
      <t>ヨビ</t>
    </rPh>
    <rPh sb="3" eb="4">
      <t>ナ</t>
    </rPh>
    <rPh sb="5" eb="7">
      <t>バアイ</t>
    </rPh>
    <rPh sb="8" eb="10">
      <t>シジ</t>
    </rPh>
    <rPh sb="10" eb="11">
      <t>ドオ</t>
    </rPh>
    <rPh sb="13" eb="15">
      <t>ハイフ</t>
    </rPh>
    <rPh sb="16" eb="18">
      <t>デキ</t>
    </rPh>
    <rPh sb="20" eb="23">
      <t>カノウセイ</t>
    </rPh>
    <phoneticPr fontId="44"/>
  </si>
  <si>
    <r>
      <t>④折込納品最終日を過ぎた場合、</t>
    </r>
    <r>
      <rPr>
        <b/>
        <u val="double"/>
        <sz val="9"/>
        <rFont val="游ゴシック Light"/>
        <family val="3"/>
        <charset val="128"/>
        <scheme val="major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</si>
  <si>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⑤必ず以下の住所に納品してください。</t>
    <rPh sb="1" eb="2">
      <t>カナラ</t>
    </rPh>
    <rPh sb="3" eb="5">
      <t>イカ</t>
    </rPh>
    <rPh sb="6" eb="8">
      <t>ジュウショ</t>
    </rPh>
    <rPh sb="9" eb="11">
      <t>ノウヒン</t>
    </rPh>
    <phoneticPr fontId="44"/>
  </si>
  <si>
    <t>〒940-2121　新潟県長岡市喜多町386番地　株式会社バーツプロダクション ポスティング部 長岡営業所</t>
    <rPh sb="10" eb="13">
      <t>ニイガタケン</t>
    </rPh>
    <rPh sb="13" eb="16">
      <t>ナガオカシ</t>
    </rPh>
    <rPh sb="16" eb="19">
      <t>キタマチ</t>
    </rPh>
    <rPh sb="22" eb="24">
      <t>バンチ</t>
    </rPh>
    <rPh sb="25" eb="29">
      <t>カブシキガイシャ</t>
    </rPh>
    <rPh sb="46" eb="47">
      <t>ブ</t>
    </rPh>
    <rPh sb="48" eb="50">
      <t>ナガオカ</t>
    </rPh>
    <rPh sb="50" eb="53">
      <t>エイギョウショ</t>
    </rPh>
    <phoneticPr fontId="44"/>
  </si>
  <si>
    <t>チラシ合同配布スケジュール</t>
    <rPh sb="3" eb="5">
      <t>ゴウドウ</t>
    </rPh>
    <rPh sb="5" eb="7">
      <t>ハイフ</t>
    </rPh>
    <phoneticPr fontId="2"/>
  </si>
  <si>
    <t>『まるごと県央！との同配布』とは納品日や配布期間が異なりますので、お間違え無いようご確認ください。</t>
    <rPh sb="5" eb="7">
      <t>ケンオウ</t>
    </rPh>
    <rPh sb="10" eb="11">
      <t>ドウ</t>
    </rPh>
    <rPh sb="11" eb="13">
      <t>ハイフ</t>
    </rPh>
    <rPh sb="16" eb="19">
      <t>ノウヒンビ</t>
    </rPh>
    <phoneticPr fontId="2"/>
  </si>
  <si>
    <t>折込申込/納品締切</t>
    <rPh sb="0" eb="2">
      <t>オリコミ</t>
    </rPh>
    <rPh sb="2" eb="4">
      <t>モウシコミ</t>
    </rPh>
    <rPh sb="5" eb="7">
      <t>ノウヒン</t>
    </rPh>
    <rPh sb="7" eb="9">
      <t>シメキリ</t>
    </rPh>
    <phoneticPr fontId="44"/>
  </si>
  <si>
    <t>2025年</t>
    <rPh sb="4" eb="5">
      <t>ネン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</si>
  <si>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</si>
  <si>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</si>
  <si>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</si>
  <si>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</si>
  <si>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</si>
  <si>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</si>
  <si>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</si>
  <si>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</si>
  <si>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</si>
  <si>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</si>
  <si>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</si>
  <si>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</si>
  <si>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折込申込・納品締切</t>
    <rPh sb="0" eb="2">
      <t>オリコミ</t>
    </rPh>
    <rPh sb="2" eb="4">
      <t>モウシコミ</t>
    </rPh>
    <rPh sb="5" eb="7">
      <t>ノウヒン</t>
    </rPh>
    <rPh sb="7" eb="9">
      <t>シメキリ</t>
    </rPh>
    <phoneticPr fontId="44"/>
  </si>
  <si>
    <t>2024年</t>
    <rPh sb="4" eb="5">
      <t>ネン</t>
    </rPh>
    <phoneticPr fontId="2"/>
  </si>
  <si>
    <t>弊社作業の都合上、チラシの納品日を指定させていただいております。ご協力をお願いします。</t>
    <rPh sb="0" eb="2">
      <t>ヘイシャ</t>
    </rPh>
    <rPh sb="2" eb="4">
      <t>サギョウ</t>
    </rPh>
    <rPh sb="5" eb="7">
      <t>ツゴウ</t>
    </rPh>
    <rPh sb="7" eb="8">
      <t>ウエ</t>
    </rPh>
    <rPh sb="13" eb="16">
      <t>ノウヒンビ</t>
    </rPh>
    <rPh sb="17" eb="19">
      <t>シテイ</t>
    </rPh>
    <rPh sb="33" eb="35">
      <t>キョウリョク</t>
    </rPh>
    <rPh sb="37" eb="38">
      <t>ネガ</t>
    </rPh>
    <phoneticPr fontId="44"/>
  </si>
  <si>
    <t>※金(AM)、土、日、祝日は受付できません。</t>
    <rPh sb="1" eb="2">
      <t>キム</t>
    </rPh>
    <rPh sb="7" eb="8">
      <t>ツチ</t>
    </rPh>
    <rPh sb="9" eb="10">
      <t>ヒ</t>
    </rPh>
    <rPh sb="11" eb="13">
      <t>シュクジツ</t>
    </rPh>
    <rPh sb="14" eb="16">
      <t>ウケツケ</t>
    </rPh>
    <phoneticPr fontId="44"/>
  </si>
  <si>
    <t>※毎週金曜日は配布物のお渡し日となるため、チラシの納品は控えていただくようお願いいたします。</t>
    <rPh sb="1" eb="3">
      <t>マイシュウ</t>
    </rPh>
    <rPh sb="3" eb="6">
      <t>キンヨウビ</t>
    </rPh>
    <rPh sb="7" eb="9">
      <t>ハイフ</t>
    </rPh>
    <rPh sb="9" eb="10">
      <t>ブツ</t>
    </rPh>
    <rPh sb="12" eb="13">
      <t>ワタ</t>
    </rPh>
    <rPh sb="14" eb="15">
      <t>ビ</t>
    </rPh>
    <rPh sb="25" eb="27">
      <t>ノウヒン</t>
    </rPh>
    <rPh sb="28" eb="29">
      <t>ヒカ</t>
    </rPh>
    <rPh sb="38" eb="39">
      <t>ネガ</t>
    </rPh>
    <phoneticPr fontId="44"/>
  </si>
  <si>
    <t>※総数の2％か200枚のどちらか少ない方を予備として必ずお付けください。</t>
    <phoneticPr fontId="44"/>
  </si>
  <si>
    <r>
      <t>※折込納品最終日を過ぎた場合、</t>
    </r>
    <r>
      <rPr>
        <b/>
        <u val="double"/>
        <sz val="9"/>
        <rFont val="游ゴシック Light"/>
        <family val="3"/>
        <charset val="128"/>
        <scheme val="major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</si>
  <si>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※以下の住所に納品下さい</t>
    <rPh sb="1" eb="3">
      <t>イカ</t>
    </rPh>
    <rPh sb="4" eb="6">
      <t>ジュウショ</t>
    </rPh>
    <rPh sb="7" eb="9">
      <t>ノウヒン</t>
    </rPh>
    <rPh sb="9" eb="10">
      <t>クダ</t>
    </rPh>
    <phoneticPr fontId="44"/>
  </si>
  <si>
    <t>2024年</t>
    <rPh sb="4" eb="5">
      <t>ネン</t>
    </rPh>
    <phoneticPr fontId="44"/>
  </si>
  <si>
    <r>
      <t>※折込納品最終日を過ぎた場合、</t>
    </r>
    <r>
      <rPr>
        <b/>
        <u val="double"/>
        <sz val="12"/>
        <rFont val="游ゴシック Light"/>
        <family val="3"/>
        <charset val="128"/>
        <scheme val="major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</si>
</sst>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東&quot;@"/>
    <numFmt numFmtId="177" formatCode="#"/>
    <numFmt numFmtId="178" formatCode="&quot;三&quot;@"/>
    <numFmt numFmtId="179" formatCode="&quot;燕&quot;@"/>
    <numFmt numFmtId="180" formatCode="&quot;吉&quot;@"/>
    <numFmt numFmtId="181" formatCode="&quot;加&quot;@"/>
    <numFmt numFmtId="182" formatCode="&quot;分&quot;@"/>
    <numFmt numFmtId="183" formatCode="&quot;弥&quot;@"/>
    <numFmt numFmtId="184" formatCode=";;"/>
    <numFmt numFmtId="185" formatCode="m&quot;月&quot;d&quot;日&quot;\(aaa\)"/>
  </numFmts>
  <fonts count="7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0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26"/>
      <color rgb="FF00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2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sz val="24"/>
      <name val="ＭＳ Ｐゴシック"/>
      <family val="3"/>
      <charset val="128"/>
    </font>
    <font>
      <b/>
      <sz val="28"/>
      <color rgb="FFFF0000"/>
      <name val="游ゴシック Light"/>
      <family val="3"/>
      <charset val="128"/>
      <scheme val="major"/>
    </font>
    <font>
      <b/>
      <sz val="24"/>
      <color rgb="FFFF0000"/>
      <name val="游ゴシック Light"/>
      <family val="3"/>
      <charset val="128"/>
      <scheme val="major"/>
    </font>
    <font>
      <sz val="22"/>
      <color rgb="FFFF0000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b/>
      <sz val="20"/>
      <name val="游ゴシック Light"/>
      <family val="3"/>
      <charset val="128"/>
      <scheme val="major"/>
    </font>
    <font>
      <b/>
      <sz val="16"/>
      <name val="HGP創英角ｺﾞｼｯｸUB"/>
      <family val="3"/>
      <charset val="128"/>
    </font>
    <font>
      <b/>
      <sz val="14"/>
      <name val="游ゴシック Light"/>
      <family val="3"/>
      <charset val="128"/>
      <scheme val="major"/>
    </font>
    <font>
      <b/>
      <sz val="10"/>
      <name val="游ゴシック Light"/>
      <family val="3"/>
      <charset val="128"/>
      <scheme val="major"/>
    </font>
    <font>
      <b/>
      <sz val="9"/>
      <name val="游ゴシック Light"/>
      <family val="3"/>
      <charset val="128"/>
      <scheme val="major"/>
    </font>
    <font>
      <b/>
      <sz val="9"/>
      <color rgb="FFFF0000"/>
      <name val="游ゴシック Light"/>
      <family val="3"/>
      <charset val="128"/>
      <scheme val="major"/>
    </font>
    <font>
      <b/>
      <u val="double"/>
      <sz val="9"/>
      <color rgb="FFFF0000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b/>
      <u val="double"/>
      <sz val="9"/>
      <name val="游ゴシック Light"/>
      <family val="3"/>
      <charset val="128"/>
      <scheme val="major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游ゴシック"/>
      <family val="3"/>
      <charset val="128"/>
    </font>
    <font>
      <sz val="20"/>
      <color rgb="FFFF0000"/>
      <name val="HG創英角ﾎﾟｯﾌﾟ体"/>
      <family val="3"/>
      <charset val="128"/>
    </font>
    <font>
      <sz val="18"/>
      <color rgb="FFFF0000"/>
      <name val="HG創英角ﾎﾟｯﾌﾟ体"/>
      <family val="3"/>
      <charset val="128"/>
    </font>
    <font>
      <b/>
      <sz val="12"/>
      <name val="ＭＳ Ｐゴシック"/>
      <family val="3"/>
      <charset val="128"/>
    </font>
    <font>
      <b/>
      <sz val="20"/>
      <name val="HG創英角ｺﾞｼｯｸUB"/>
      <family val="3"/>
      <charset val="128"/>
    </font>
    <font>
      <b/>
      <sz val="12"/>
      <name val="HGPｺﾞｼｯｸE"/>
      <family val="3"/>
      <charset val="128"/>
    </font>
    <font>
      <sz val="14"/>
      <name val="HGPｺﾞｼｯｸE"/>
      <family val="3"/>
      <charset val="128"/>
    </font>
    <font>
      <sz val="10"/>
      <name val="ＭＳ Ｐゴシック"/>
      <family val="3"/>
      <charset val="128"/>
    </font>
    <font>
      <sz val="9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游ゴシック Light"/>
      <family val="3"/>
      <charset val="128"/>
      <scheme val="major"/>
    </font>
    <font>
      <sz val="12"/>
      <color rgb="FFFF0000"/>
      <name val="游ゴシック Light"/>
      <family val="3"/>
      <charset val="128"/>
      <scheme val="major"/>
    </font>
    <font>
      <b/>
      <u val="double"/>
      <sz val="12"/>
      <name val="游ゴシック Light"/>
      <family val="3"/>
      <charset val="128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7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65"/>
        <bgColor indexed="64"/>
      </patternFill>
    </fill>
  </fills>
  <borders count="1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/>
      <top style="thick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>
      <alignment vertical="center"/>
    </xf>
  </cellStyleXfs>
  <cellXfs count="420">
    <xf numFmtId="0" fontId="0" fillId="0" borderId="0" xfId="0">
      <alignment vertical="center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top" shrinkToFit="1"/>
      <protection locked="0"/>
    </xf>
    <xf numFmtId="0" fontId="6" fillId="2" borderId="65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38" fontId="14" fillId="2" borderId="0" xfId="1" applyFont="1" applyFill="1" applyBorder="1" applyAlignment="1" applyProtection="1">
      <alignment vertical="center"/>
    </xf>
    <xf numFmtId="0" fontId="6" fillId="2" borderId="68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20" fillId="2" borderId="60" xfId="0" applyFont="1" applyFill="1" applyBorder="1" applyAlignment="1">
      <alignment horizontal="center" vertical="center"/>
    </xf>
    <xf numFmtId="0" fontId="19" fillId="2" borderId="6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  <xf numFmtId="0" fontId="4" fillId="3" borderId="7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13" fillId="2" borderId="1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8" fontId="4" fillId="4" borderId="16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0" fontId="6" fillId="2" borderId="6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178" fontId="4" fillId="4" borderId="17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5" fillId="2" borderId="69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8" fontId="4" fillId="4" borderId="25" xfId="0" applyNumberFormat="1" applyFont="1" applyFill="1" applyBorder="1" applyAlignment="1">
      <alignment horizontal="center" vertical="center"/>
    </xf>
    <xf numFmtId="179" fontId="4" fillId="7" borderId="8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178" fontId="4" fillId="4" borderId="11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79" fontId="4" fillId="7" borderId="11" xfId="0" applyNumberFormat="1" applyFont="1" applyFill="1" applyBorder="1" applyAlignment="1">
      <alignment horizontal="center" vertical="center"/>
    </xf>
    <xf numFmtId="178" fontId="4" fillId="4" borderId="8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horizontal="left" vertical="center" wrapText="1"/>
    </xf>
    <xf numFmtId="0" fontId="6" fillId="2" borderId="63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38" fontId="21" fillId="2" borderId="23" xfId="0" applyNumberFormat="1" applyFont="1" applyFill="1" applyBorder="1" applyAlignment="1">
      <alignment horizontal="center" vertical="center"/>
    </xf>
    <xf numFmtId="38" fontId="21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5" fillId="2" borderId="5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center" vertical="center"/>
    </xf>
    <xf numFmtId="179" fontId="4" fillId="7" borderId="66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78" fontId="4" fillId="4" borderId="29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8" fillId="2" borderId="0" xfId="0" applyFont="1" applyFill="1" applyAlignment="1"/>
    <xf numFmtId="0" fontId="4" fillId="2" borderId="0" xfId="0" applyFont="1" applyFill="1" applyAlignment="1">
      <alignment horizontal="right" vertical="center"/>
    </xf>
    <xf numFmtId="0" fontId="8" fillId="2" borderId="0" xfId="0" applyFont="1" applyFill="1" applyAlignment="1">
      <alignment vertical="center" shrinkToFit="1"/>
    </xf>
    <xf numFmtId="0" fontId="4" fillId="3" borderId="7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3" borderId="8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180" fontId="4" fillId="8" borderId="16" xfId="0" applyNumberFormat="1" applyFont="1" applyFill="1" applyBorder="1" applyAlignment="1">
      <alignment horizontal="center" vertical="center"/>
    </xf>
    <xf numFmtId="0" fontId="6" fillId="2" borderId="85" xfId="0" applyFont="1" applyFill="1" applyBorder="1" applyAlignment="1">
      <alignment horizontal="center" vertical="center"/>
    </xf>
    <xf numFmtId="182" fontId="4" fillId="9" borderId="17" xfId="0" applyNumberFormat="1" applyFont="1" applyFill="1" applyBorder="1" applyAlignment="1">
      <alignment horizontal="center" vertical="center"/>
    </xf>
    <xf numFmtId="181" fontId="4" fillId="6" borderId="16" xfId="0" applyNumberFormat="1" applyFont="1" applyFill="1" applyBorder="1" applyAlignment="1">
      <alignment horizontal="center" vertical="center"/>
    </xf>
    <xf numFmtId="180" fontId="4" fillId="8" borderId="17" xfId="0" applyNumberFormat="1" applyFont="1" applyFill="1" applyBorder="1" applyAlignment="1">
      <alignment horizontal="center" vertical="center"/>
    </xf>
    <xf numFmtId="181" fontId="4" fillId="6" borderId="17" xfId="0" applyNumberFormat="1" applyFont="1" applyFill="1" applyBorder="1" applyAlignment="1">
      <alignment horizontal="center" vertical="center"/>
    </xf>
    <xf numFmtId="182" fontId="4" fillId="9" borderId="64" xfId="0" applyNumberFormat="1" applyFont="1" applyFill="1" applyBorder="1" applyAlignment="1">
      <alignment horizontal="center" vertical="center"/>
    </xf>
    <xf numFmtId="38" fontId="21" fillId="2" borderId="61" xfId="0" applyNumberFormat="1" applyFont="1" applyFill="1" applyBorder="1" applyAlignment="1">
      <alignment horizontal="center" vertical="center"/>
    </xf>
    <xf numFmtId="38" fontId="21" fillId="2" borderId="86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38" fontId="21" fillId="2" borderId="62" xfId="0" applyNumberFormat="1" applyFont="1" applyFill="1" applyBorder="1" applyAlignment="1">
      <alignment horizontal="center" vertical="center"/>
    </xf>
    <xf numFmtId="180" fontId="4" fillId="8" borderId="64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 shrinkToFit="1"/>
    </xf>
    <xf numFmtId="181" fontId="4" fillId="6" borderId="64" xfId="0" applyNumberFormat="1" applyFont="1" applyFill="1" applyBorder="1" applyAlignment="1">
      <alignment horizontal="center" vertical="center"/>
    </xf>
    <xf numFmtId="38" fontId="21" fillId="2" borderId="6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71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6" fillId="2" borderId="0" xfId="0" applyFont="1" applyFill="1" applyAlignment="1"/>
    <xf numFmtId="0" fontId="15" fillId="0" borderId="0" xfId="0" applyFont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38" fontId="21" fillId="2" borderId="7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78" fontId="4" fillId="4" borderId="64" xfId="0" applyNumberFormat="1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vertical="center" wrapText="1"/>
    </xf>
    <xf numFmtId="38" fontId="6" fillId="2" borderId="6" xfId="1" applyFont="1" applyFill="1" applyBorder="1" applyAlignment="1">
      <alignment horizontal="center" vertical="center"/>
    </xf>
    <xf numFmtId="183" fontId="4" fillId="8" borderId="64" xfId="0" applyNumberFormat="1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0" fontId="15" fillId="2" borderId="11" xfId="0" applyFont="1" applyFill="1" applyBorder="1" applyAlignment="1">
      <alignment horizontal="left" vertical="center" wrapText="1"/>
    </xf>
    <xf numFmtId="181" fontId="4" fillId="6" borderId="87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6" fillId="2" borderId="6" xfId="0" applyFont="1" applyFill="1" applyBorder="1">
      <alignment vertical="center"/>
    </xf>
    <xf numFmtId="0" fontId="16" fillId="2" borderId="5" xfId="0" applyFont="1" applyFill="1" applyBorder="1">
      <alignment vertical="center"/>
    </xf>
    <xf numFmtId="183" fontId="4" fillId="8" borderId="16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vertical="top" wrapText="1"/>
    </xf>
    <xf numFmtId="0" fontId="16" fillId="2" borderId="0" xfId="0" applyFont="1" applyFill="1">
      <alignment vertical="center"/>
    </xf>
    <xf numFmtId="0" fontId="5" fillId="2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top" wrapText="1" indent="1"/>
    </xf>
    <xf numFmtId="0" fontId="6" fillId="2" borderId="88" xfId="0" applyFont="1" applyFill="1" applyBorder="1" applyAlignment="1">
      <alignment horizontal="center" vertical="center"/>
    </xf>
    <xf numFmtId="179" fontId="4" fillId="7" borderId="89" xfId="0" applyNumberFormat="1" applyFont="1" applyFill="1" applyBorder="1" applyAlignment="1">
      <alignment horizontal="center" vertical="center"/>
    </xf>
    <xf numFmtId="0" fontId="15" fillId="2" borderId="90" xfId="0" applyFont="1" applyFill="1" applyBorder="1" applyAlignment="1">
      <alignment horizontal="left" vertical="center" wrapText="1"/>
    </xf>
    <xf numFmtId="0" fontId="6" fillId="2" borderId="90" xfId="0" applyFont="1" applyFill="1" applyBorder="1" applyAlignment="1">
      <alignment horizontal="center" vertical="center"/>
    </xf>
    <xf numFmtId="0" fontId="6" fillId="2" borderId="91" xfId="0" applyFont="1" applyFill="1" applyBorder="1" applyAlignment="1" applyProtection="1">
      <alignment horizontal="center" vertical="center"/>
      <protection locked="0"/>
    </xf>
    <xf numFmtId="179" fontId="4" fillId="7" borderId="64" xfId="0" applyNumberFormat="1" applyFont="1" applyFill="1" applyBorder="1" applyAlignment="1">
      <alignment horizontal="center" vertical="center"/>
    </xf>
    <xf numFmtId="183" fontId="4" fillId="8" borderId="92" xfId="0" applyNumberFormat="1" applyFont="1" applyFill="1" applyBorder="1" applyAlignment="1">
      <alignment horizontal="center" vertical="center"/>
    </xf>
    <xf numFmtId="0" fontId="15" fillId="2" borderId="88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center" vertical="center"/>
    </xf>
    <xf numFmtId="0" fontId="4" fillId="2" borderId="52" xfId="0" applyFont="1" applyFill="1" applyBorder="1">
      <alignment vertical="center"/>
    </xf>
    <xf numFmtId="0" fontId="9" fillId="2" borderId="52" xfId="0" applyFont="1" applyFill="1" applyBorder="1">
      <alignment vertical="center"/>
    </xf>
    <xf numFmtId="0" fontId="10" fillId="2" borderId="52" xfId="0" applyFont="1" applyFill="1" applyBorder="1">
      <alignment vertical="center"/>
    </xf>
    <xf numFmtId="0" fontId="9" fillId="2" borderId="52" xfId="0" applyFont="1" applyFill="1" applyBorder="1" applyAlignment="1">
      <alignment vertical="top"/>
    </xf>
    <xf numFmtId="0" fontId="9" fillId="2" borderId="52" xfId="0" applyFont="1" applyFill="1" applyBorder="1" applyAlignment="1">
      <alignment horizontal="left" vertical="top"/>
    </xf>
    <xf numFmtId="0" fontId="23" fillId="2" borderId="0" xfId="0" applyFont="1" applyFill="1" applyAlignment="1">
      <alignment horizontal="left"/>
    </xf>
    <xf numFmtId="0" fontId="5" fillId="2" borderId="21" xfId="0" applyFont="1" applyFill="1" applyBorder="1" applyAlignment="1">
      <alignment horizontal="center" vertical="center" shrinkToFit="1"/>
    </xf>
    <xf numFmtId="0" fontId="23" fillId="2" borderId="0" xfId="0" applyFont="1" applyFill="1">
      <alignment vertical="center"/>
    </xf>
    <xf numFmtId="38" fontId="21" fillId="2" borderId="0" xfId="1" applyFont="1" applyFill="1" applyBorder="1" applyAlignment="1" applyProtection="1">
      <alignment vertical="top" wrapTex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9" fillId="0" borderId="0" xfId="2">
      <alignment vertical="center"/>
    </xf>
    <xf numFmtId="0" fontId="35" fillId="2" borderId="0" xfId="0" applyFont="1" applyFill="1">
      <alignment vertical="center"/>
    </xf>
    <xf numFmtId="0" fontId="35" fillId="2" borderId="0" xfId="0" applyFont="1" applyFill="1" applyAlignment="1">
      <alignment horizontal="left" vertical="center" indent="4"/>
    </xf>
    <xf numFmtId="0" fontId="5" fillId="2" borderId="0" xfId="0" applyFont="1" applyFill="1" applyAlignment="1">
      <alignment horizontal="left" vertical="center" indent="4"/>
    </xf>
    <xf numFmtId="0" fontId="16" fillId="2" borderId="0" xfId="0" applyFont="1" applyFill="1" applyAlignment="1">
      <alignment horizontal="left" vertical="top" indent="4"/>
    </xf>
    <xf numFmtId="0" fontId="35" fillId="2" borderId="0" xfId="0" applyFont="1" applyFill="1" applyAlignment="1">
      <alignment horizontal="left" indent="4"/>
    </xf>
    <xf numFmtId="0" fontId="21" fillId="2" borderId="0" xfId="0" applyFont="1" applyFill="1" applyAlignment="1">
      <alignment vertical="top" wrapText="1"/>
    </xf>
    <xf numFmtId="184" fontId="5" fillId="0" borderId="0" xfId="0" applyNumberFormat="1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2" borderId="93" xfId="0" applyFont="1" applyFill="1" applyBorder="1">
      <alignment vertical="center"/>
    </xf>
    <xf numFmtId="0" fontId="11" fillId="2" borderId="52" xfId="0" applyFont="1" applyFill="1" applyBorder="1" applyAlignment="1">
      <alignment horizontal="center" vertical="center"/>
    </xf>
    <xf numFmtId="0" fontId="4" fillId="3" borderId="94" xfId="0" applyFont="1" applyFill="1" applyBorder="1" applyAlignment="1">
      <alignment horizontal="center" vertical="center"/>
    </xf>
    <xf numFmtId="0" fontId="11" fillId="3" borderId="97" xfId="0" applyFont="1" applyFill="1" applyBorder="1" applyAlignment="1">
      <alignment horizontal="center" vertical="center"/>
    </xf>
    <xf numFmtId="0" fontId="11" fillId="3" borderId="43" xfId="0" applyFont="1" applyFill="1" applyBorder="1">
      <alignment vertical="center"/>
    </xf>
    <xf numFmtId="0" fontId="11" fillId="3" borderId="48" xfId="0" applyFont="1" applyFill="1" applyBorder="1">
      <alignment vertical="center"/>
    </xf>
    <xf numFmtId="0" fontId="16" fillId="2" borderId="0" xfId="0" applyFont="1" applyFill="1" applyAlignment="1">
      <alignment wrapText="1"/>
    </xf>
    <xf numFmtId="0" fontId="5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6" fillId="2" borderId="9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 wrapText="1"/>
    </xf>
    <xf numFmtId="178" fontId="4" fillId="4" borderId="66" xfId="0" applyNumberFormat="1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vertical="center" wrapText="1"/>
    </xf>
    <xf numFmtId="179" fontId="4" fillId="7" borderId="87" xfId="0" applyNumberFormat="1" applyFont="1" applyFill="1" applyBorder="1" applyAlignment="1">
      <alignment horizontal="center" vertical="center"/>
    </xf>
    <xf numFmtId="0" fontId="5" fillId="2" borderId="100" xfId="0" applyFont="1" applyFill="1" applyBorder="1">
      <alignment vertical="center"/>
    </xf>
    <xf numFmtId="0" fontId="3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0" fontId="35" fillId="2" borderId="0" xfId="0" applyFont="1" applyFill="1" applyAlignment="1">
      <alignment vertical="center" wrapText="1"/>
    </xf>
    <xf numFmtId="0" fontId="35" fillId="2" borderId="0" xfId="0" applyFont="1" applyFill="1" applyAlignment="1">
      <alignment horizontal="left"/>
    </xf>
    <xf numFmtId="177" fontId="4" fillId="2" borderId="24" xfId="0" applyNumberFormat="1" applyFont="1" applyFill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shrinkToFit="1"/>
    </xf>
    <xf numFmtId="177" fontId="4" fillId="2" borderId="50" xfId="0" applyNumberFormat="1" applyFont="1" applyFill="1" applyBorder="1" applyAlignment="1">
      <alignment horizontal="center" vertical="center" shrinkToFit="1"/>
    </xf>
    <xf numFmtId="177" fontId="4" fillId="2" borderId="79" xfId="0" applyNumberFormat="1" applyFont="1" applyFill="1" applyBorder="1" applyAlignment="1">
      <alignment horizontal="center" vertical="center" shrinkToFit="1"/>
    </xf>
    <xf numFmtId="0" fontId="4" fillId="3" borderId="74" xfId="0" applyFont="1" applyFill="1" applyBorder="1" applyAlignment="1">
      <alignment horizontal="center" vertical="center" shrinkToFit="1"/>
    </xf>
    <xf numFmtId="177" fontId="4" fillId="2" borderId="80" xfId="0" applyNumberFormat="1" applyFont="1" applyFill="1" applyBorder="1" applyAlignment="1">
      <alignment horizontal="center" vertical="center" shrinkToFit="1"/>
    </xf>
    <xf numFmtId="177" fontId="4" fillId="2" borderId="82" xfId="0" applyNumberFormat="1" applyFont="1" applyFill="1" applyBorder="1" applyAlignment="1">
      <alignment horizontal="center" vertical="center" shrinkToFit="1"/>
    </xf>
    <xf numFmtId="0" fontId="27" fillId="3" borderId="78" xfId="0" applyFont="1" applyFill="1" applyBorder="1" applyAlignment="1">
      <alignment horizontal="center" vertical="center" shrinkToFit="1"/>
    </xf>
    <xf numFmtId="177" fontId="4" fillId="2" borderId="84" xfId="0" applyNumberFormat="1" applyFont="1" applyFill="1" applyBorder="1" applyAlignment="1">
      <alignment horizontal="center" vertical="center" shrinkToFit="1"/>
    </xf>
    <xf numFmtId="0" fontId="11" fillId="0" borderId="76" xfId="0" applyFont="1" applyBorder="1" applyAlignment="1">
      <alignment horizontal="center" vertical="center" shrinkToFit="1"/>
    </xf>
    <xf numFmtId="0" fontId="11" fillId="3" borderId="75" xfId="0" applyFont="1" applyFill="1" applyBorder="1" applyAlignment="1">
      <alignment horizontal="center" vertical="center" shrinkToFit="1"/>
    </xf>
    <xf numFmtId="0" fontId="11" fillId="0" borderId="83" xfId="0" applyFont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shrinkToFit="1"/>
    </xf>
    <xf numFmtId="0" fontId="27" fillId="3" borderId="55" xfId="0" applyFont="1" applyFill="1" applyBorder="1" applyAlignment="1">
      <alignment horizontal="center" vertical="center" shrinkToFit="1"/>
    </xf>
    <xf numFmtId="49" fontId="4" fillId="2" borderId="57" xfId="0" applyNumberFormat="1" applyFont="1" applyFill="1" applyBorder="1" applyAlignment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50" xfId="0" applyFont="1" applyFill="1" applyBorder="1" applyAlignment="1" applyProtection="1">
      <alignment horizontal="center" vertical="center" shrinkToFit="1"/>
      <protection locked="0"/>
    </xf>
    <xf numFmtId="0" fontId="4" fillId="2" borderId="56" xfId="0" applyFont="1" applyFill="1" applyBorder="1" applyAlignment="1" applyProtection="1">
      <alignment horizontal="center" vertical="center" shrinkToFit="1"/>
      <protection locked="0"/>
    </xf>
    <xf numFmtId="49" fontId="4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3" applyFont="1">
      <alignment vertical="center"/>
    </xf>
    <xf numFmtId="184" fontId="37" fillId="0" borderId="0" xfId="3" applyNumberFormat="1" applyFont="1" applyAlignment="1">
      <alignment horizontal="right"/>
    </xf>
    <xf numFmtId="0" fontId="37" fillId="0" borderId="0" xfId="3" applyFont="1" applyAlignment="1">
      <alignment horizontal="right" vertical="center"/>
    </xf>
    <xf numFmtId="0" fontId="37" fillId="0" borderId="0" xfId="3" applyFont="1" applyAlignment="1">
      <alignment horizontal="center" vertical="center"/>
    </xf>
    <xf numFmtId="0" fontId="38" fillId="0" borderId="0" xfId="3" applyFont="1" applyAlignment="1">
      <alignment horizontal="center" vertical="center"/>
    </xf>
    <xf numFmtId="0" fontId="38" fillId="0" borderId="0" xfId="3" applyFont="1" applyAlignment="1">
      <alignment horizontal="left" vertical="top" indent="1"/>
    </xf>
    <xf numFmtId="0" fontId="39" fillId="0" borderId="0" xfId="3" applyFont="1">
      <alignment vertical="center"/>
    </xf>
    <xf numFmtId="0" fontId="34" fillId="0" borderId="0" xfId="3">
      <alignment vertical="center"/>
    </xf>
    <xf numFmtId="0" fontId="38" fillId="0" borderId="0" xfId="3" applyFont="1" applyAlignment="1">
      <alignment horizontal="left" vertical="center"/>
    </xf>
    <xf numFmtId="0" fontId="41" fillId="0" borderId="0" xfId="3" applyFont="1" applyAlignment="1">
      <alignment horizontal="left" vertical="center" indent="1"/>
    </xf>
    <xf numFmtId="0" fontId="42" fillId="0" borderId="0" xfId="3" applyFont="1">
      <alignment vertical="center"/>
    </xf>
    <xf numFmtId="0" fontId="43" fillId="0" borderId="104" xfId="3" applyFont="1" applyBorder="1" applyAlignment="1">
      <alignment horizontal="center" vertical="center"/>
    </xf>
    <xf numFmtId="0" fontId="46" fillId="0" borderId="108" xfId="3" applyFont="1" applyBorder="1" applyAlignment="1">
      <alignment horizontal="center" vertical="center"/>
    </xf>
    <xf numFmtId="185" fontId="47" fillId="0" borderId="109" xfId="3" applyNumberFormat="1" applyFont="1" applyBorder="1" applyAlignment="1">
      <alignment horizontal="center" vertical="center"/>
    </xf>
    <xf numFmtId="185" fontId="43" fillId="0" borderId="110" xfId="3" applyNumberFormat="1" applyFont="1" applyBorder="1" applyAlignment="1">
      <alignment horizontal="right" vertical="center"/>
    </xf>
    <xf numFmtId="185" fontId="48" fillId="0" borderId="111" xfId="3" applyNumberFormat="1" applyFont="1" applyBorder="1" applyAlignment="1">
      <alignment horizontal="center" vertical="center"/>
    </xf>
    <xf numFmtId="185" fontId="43" fillId="0" borderId="112" xfId="3" applyNumberFormat="1" applyFont="1" applyBorder="1" applyAlignment="1">
      <alignment horizontal="left" vertical="center"/>
    </xf>
    <xf numFmtId="0" fontId="46" fillId="0" borderId="114" xfId="3" applyFont="1" applyBorder="1" applyAlignment="1">
      <alignment horizontal="center" vertical="center"/>
    </xf>
    <xf numFmtId="185" fontId="47" fillId="0" borderId="115" xfId="3" applyNumberFormat="1" applyFont="1" applyBorder="1" applyAlignment="1">
      <alignment horizontal="center" vertical="center"/>
    </xf>
    <xf numFmtId="185" fontId="47" fillId="0" borderId="116" xfId="3" applyNumberFormat="1" applyFont="1" applyBorder="1" applyAlignment="1">
      <alignment horizontal="center" vertical="center"/>
    </xf>
    <xf numFmtId="185" fontId="47" fillId="0" borderId="111" xfId="3" applyNumberFormat="1" applyFont="1" applyBorder="1" applyAlignment="1">
      <alignment horizontal="center" vertical="center"/>
    </xf>
    <xf numFmtId="185" fontId="47" fillId="0" borderId="117" xfId="3" applyNumberFormat="1" applyFont="1" applyBorder="1" applyAlignment="1">
      <alignment horizontal="center" vertical="center"/>
    </xf>
    <xf numFmtId="185" fontId="47" fillId="0" borderId="118" xfId="3" applyNumberFormat="1" applyFont="1" applyBorder="1" applyAlignment="1">
      <alignment horizontal="center" vertical="center"/>
    </xf>
    <xf numFmtId="185" fontId="47" fillId="0" borderId="119" xfId="3" applyNumberFormat="1" applyFont="1" applyBorder="1" applyAlignment="1">
      <alignment horizontal="center" vertical="center"/>
    </xf>
    <xf numFmtId="185" fontId="47" fillId="0" borderId="120" xfId="3" applyNumberFormat="1" applyFont="1" applyBorder="1" applyAlignment="1">
      <alignment horizontal="center" vertical="center"/>
    </xf>
    <xf numFmtId="185" fontId="47" fillId="0" borderId="121" xfId="3" applyNumberFormat="1" applyFont="1" applyBorder="1" applyAlignment="1">
      <alignment horizontal="center" vertical="center"/>
    </xf>
    <xf numFmtId="0" fontId="46" fillId="0" borderId="122" xfId="3" applyFont="1" applyBorder="1" applyAlignment="1">
      <alignment horizontal="center" vertical="center"/>
    </xf>
    <xf numFmtId="185" fontId="47" fillId="0" borderId="124" xfId="3" applyNumberFormat="1" applyFont="1" applyBorder="1" applyAlignment="1">
      <alignment horizontal="center" vertical="center"/>
    </xf>
    <xf numFmtId="185" fontId="47" fillId="0" borderId="99" xfId="3" applyNumberFormat="1" applyFont="1" applyBorder="1" applyAlignment="1">
      <alignment horizontal="center" vertical="center"/>
    </xf>
    <xf numFmtId="185" fontId="43" fillId="0" borderId="125" xfId="3" applyNumberFormat="1" applyFont="1" applyBorder="1" applyAlignment="1">
      <alignment horizontal="right" vertical="center"/>
    </xf>
    <xf numFmtId="185" fontId="48" fillId="0" borderId="99" xfId="3" applyNumberFormat="1" applyFont="1" applyBorder="1" applyAlignment="1">
      <alignment horizontal="center" vertical="center"/>
    </xf>
    <xf numFmtId="185" fontId="43" fillId="0" borderId="126" xfId="3" applyNumberFormat="1" applyFont="1" applyBorder="1" applyAlignment="1">
      <alignment horizontal="left" vertical="center"/>
    </xf>
    <xf numFmtId="0" fontId="38" fillId="0" borderId="0" xfId="3" applyFont="1" applyAlignment="1">
      <alignment horizontal="left" vertical="center" wrapText="1"/>
    </xf>
    <xf numFmtId="0" fontId="49" fillId="0" borderId="0" xfId="3" applyFont="1">
      <alignment vertical="center"/>
    </xf>
    <xf numFmtId="0" fontId="43" fillId="0" borderId="0" xfId="3" applyFont="1" applyAlignment="1">
      <alignment horizontal="center" vertical="center"/>
    </xf>
    <xf numFmtId="0" fontId="38" fillId="0" borderId="0" xfId="3" applyFont="1" applyAlignment="1">
      <alignment horizontal="right" vertical="center"/>
    </xf>
    <xf numFmtId="0" fontId="48" fillId="0" borderId="0" xfId="3" applyFont="1" applyAlignment="1">
      <alignment horizontal="left" vertical="center" indent="1"/>
    </xf>
    <xf numFmtId="0" fontId="43" fillId="0" borderId="0" xfId="3" applyFont="1" applyAlignment="1">
      <alignment horizontal="left" vertical="center" wrapText="1"/>
    </xf>
    <xf numFmtId="0" fontId="38" fillId="0" borderId="0" xfId="3" applyFont="1" applyAlignment="1">
      <alignment horizontal="center" vertical="center" wrapText="1"/>
    </xf>
    <xf numFmtId="0" fontId="49" fillId="0" borderId="0" xfId="3" applyFont="1" applyAlignment="1">
      <alignment horizontal="left" vertical="center" indent="1"/>
    </xf>
    <xf numFmtId="0" fontId="50" fillId="0" borderId="0" xfId="3" applyFont="1" applyAlignment="1">
      <alignment horizontal="left" vertical="center" indent="2"/>
    </xf>
    <xf numFmtId="0" fontId="52" fillId="0" borderId="0" xfId="3" applyFont="1">
      <alignment vertical="center"/>
    </xf>
    <xf numFmtId="0" fontId="52" fillId="0" borderId="0" xfId="3" applyFont="1" applyAlignment="1">
      <alignment horizontal="left" vertical="center"/>
    </xf>
    <xf numFmtId="0" fontId="54" fillId="0" borderId="0" xfId="3" applyFont="1" applyAlignment="1">
      <alignment horizontal="left" vertical="center"/>
    </xf>
    <xf numFmtId="0" fontId="49" fillId="0" borderId="0" xfId="3" applyFont="1" applyAlignment="1">
      <alignment horizontal="left" vertical="center" indent="2"/>
    </xf>
    <xf numFmtId="184" fontId="34" fillId="0" borderId="0" xfId="3" applyNumberFormat="1">
      <alignment vertical="center"/>
    </xf>
    <xf numFmtId="0" fontId="34" fillId="0" borderId="0" xfId="3" applyAlignment="1">
      <alignment horizontal="center" vertical="center"/>
    </xf>
    <xf numFmtId="0" fontId="55" fillId="0" borderId="0" xfId="3" applyFont="1" applyAlignment="1">
      <alignment horizontal="center" vertical="center"/>
    </xf>
    <xf numFmtId="0" fontId="55" fillId="0" borderId="0" xfId="3" applyFont="1" applyAlignment="1">
      <alignment horizontal="left" vertical="center"/>
    </xf>
    <xf numFmtId="0" fontId="57" fillId="0" borderId="0" xfId="3" applyFont="1">
      <alignment vertical="center"/>
    </xf>
    <xf numFmtId="0" fontId="34" fillId="0" borderId="0" xfId="3" applyAlignment="1">
      <alignment horizontal="left" vertical="center" indent="2"/>
    </xf>
    <xf numFmtId="0" fontId="58" fillId="0" borderId="0" xfId="3" applyFont="1">
      <alignment vertical="center"/>
    </xf>
    <xf numFmtId="0" fontId="62" fillId="10" borderId="114" xfId="3" applyFont="1" applyFill="1" applyBorder="1" applyAlignment="1">
      <alignment horizontal="center" vertical="center"/>
    </xf>
    <xf numFmtId="185" fontId="63" fillId="0" borderId="129" xfId="3" applyNumberFormat="1" applyFont="1" applyBorder="1" applyAlignment="1">
      <alignment horizontal="right" vertical="center"/>
    </xf>
    <xf numFmtId="185" fontId="63" fillId="0" borderId="130" xfId="3" applyNumberFormat="1" applyFont="1" applyBorder="1" applyAlignment="1">
      <alignment horizontal="center" vertical="center"/>
    </xf>
    <xf numFmtId="185" fontId="63" fillId="0" borderId="131" xfId="3" applyNumberFormat="1" applyFont="1" applyBorder="1" applyAlignment="1">
      <alignment horizontal="left" vertical="center"/>
    </xf>
    <xf numFmtId="0" fontId="54" fillId="0" borderId="0" xfId="3" applyFont="1">
      <alignment vertical="center"/>
    </xf>
    <xf numFmtId="185" fontId="63" fillId="0" borderId="133" xfId="3" applyNumberFormat="1" applyFont="1" applyBorder="1" applyAlignment="1">
      <alignment horizontal="right" vertical="center"/>
    </xf>
    <xf numFmtId="185" fontId="63" fillId="0" borderId="134" xfId="3" applyNumberFormat="1" applyFont="1" applyBorder="1" applyAlignment="1">
      <alignment horizontal="center" vertical="center"/>
    </xf>
    <xf numFmtId="185" fontId="54" fillId="0" borderId="0" xfId="3" applyNumberFormat="1" applyFont="1">
      <alignment vertical="center"/>
    </xf>
    <xf numFmtId="0" fontId="62" fillId="0" borderId="114" xfId="3" applyFont="1" applyBorder="1" applyAlignment="1">
      <alignment horizontal="center" vertical="center"/>
    </xf>
    <xf numFmtId="185" fontId="63" fillId="0" borderId="72" xfId="3" applyNumberFormat="1" applyFont="1" applyBorder="1" applyAlignment="1">
      <alignment horizontal="right" vertical="center"/>
    </xf>
    <xf numFmtId="185" fontId="63" fillId="0" borderId="99" xfId="3" applyNumberFormat="1" applyFont="1" applyBorder="1" applyAlignment="1">
      <alignment horizontal="center" vertical="center"/>
    </xf>
    <xf numFmtId="185" fontId="34" fillId="0" borderId="0" xfId="3" applyNumberFormat="1">
      <alignment vertical="center"/>
    </xf>
    <xf numFmtId="0" fontId="62" fillId="0" borderId="107" xfId="3" applyFont="1" applyBorder="1" applyAlignment="1">
      <alignment horizontal="center" vertical="center"/>
    </xf>
    <xf numFmtId="0" fontId="62" fillId="0" borderId="122" xfId="3" applyFont="1" applyBorder="1" applyAlignment="1">
      <alignment horizontal="center" vertical="center"/>
    </xf>
    <xf numFmtId="185" fontId="63" fillId="0" borderId="126" xfId="3" applyNumberFormat="1" applyFont="1" applyBorder="1" applyAlignment="1">
      <alignment horizontal="left" vertical="center"/>
    </xf>
    <xf numFmtId="0" fontId="49" fillId="0" borderId="0" xfId="3" applyFont="1" applyAlignment="1">
      <alignment horizontal="center" vertical="center"/>
    </xf>
    <xf numFmtId="0" fontId="49" fillId="0" borderId="0" xfId="3" applyFont="1" applyAlignment="1">
      <alignment horizontal="right" vertical="center"/>
    </xf>
    <xf numFmtId="0" fontId="48" fillId="0" borderId="0" xfId="3" applyFont="1" applyAlignment="1">
      <alignment horizontal="left" vertical="center"/>
    </xf>
    <xf numFmtId="0" fontId="64" fillId="0" borderId="0" xfId="3" applyFont="1">
      <alignment vertical="center"/>
    </xf>
    <xf numFmtId="0" fontId="49" fillId="0" borderId="0" xfId="3" applyFont="1" applyAlignment="1">
      <alignment horizontal="left" vertical="center" wrapText="1"/>
    </xf>
    <xf numFmtId="0" fontId="49" fillId="0" borderId="0" xfId="3" applyFont="1" applyAlignment="1">
      <alignment horizontal="center" vertical="center" wrapText="1"/>
    </xf>
    <xf numFmtId="0" fontId="48" fillId="0" borderId="0" xfId="3" applyFont="1" applyAlignment="1">
      <alignment horizontal="left" vertical="center" wrapText="1"/>
    </xf>
    <xf numFmtId="0" fontId="65" fillId="0" borderId="0" xfId="3" applyFont="1">
      <alignment vertical="center"/>
    </xf>
    <xf numFmtId="0" fontId="65" fillId="0" borderId="0" xfId="3" applyFont="1" applyAlignment="1">
      <alignment horizontal="right" vertical="center"/>
    </xf>
    <xf numFmtId="0" fontId="65" fillId="0" borderId="0" xfId="3" applyFont="1" applyAlignment="1">
      <alignment horizontal="center" vertical="center"/>
    </xf>
    <xf numFmtId="0" fontId="65" fillId="0" borderId="0" xfId="3" applyFont="1" applyAlignment="1">
      <alignment horizontal="left" vertical="center"/>
    </xf>
    <xf numFmtId="0" fontId="66" fillId="0" borderId="0" xfId="3" applyFont="1">
      <alignment vertical="center"/>
    </xf>
    <xf numFmtId="0" fontId="64" fillId="0" borderId="0" xfId="3" applyFont="1" applyAlignment="1">
      <alignment horizontal="left" vertical="center"/>
    </xf>
    <xf numFmtId="0" fontId="67" fillId="0" borderId="0" xfId="3" applyFont="1">
      <alignment vertical="center"/>
    </xf>
    <xf numFmtId="0" fontId="67" fillId="0" borderId="0" xfId="3" applyFont="1" applyAlignment="1">
      <alignment horizontal="center" vertical="center"/>
    </xf>
    <xf numFmtId="0" fontId="68" fillId="0" borderId="0" xfId="3" applyFont="1" applyAlignment="1">
      <alignment horizontal="center" vertical="center"/>
    </xf>
    <xf numFmtId="0" fontId="68" fillId="0" borderId="0" xfId="3" applyFont="1" applyAlignment="1">
      <alignment horizontal="left" vertical="center"/>
    </xf>
    <xf numFmtId="0" fontId="65" fillId="0" borderId="0" xfId="3" applyFont="1" applyAlignment="1">
      <alignment horizontal="left" vertical="center" indent="1"/>
    </xf>
    <xf numFmtId="0" fontId="69" fillId="0" borderId="0" xfId="3" applyFont="1" applyAlignment="1">
      <alignment horizontal="left" vertical="center" indent="2"/>
    </xf>
    <xf numFmtId="0" fontId="37" fillId="0" borderId="0" xfId="3" applyFont="1" applyAlignment="1">
      <alignment horizontal="right"/>
    </xf>
    <xf numFmtId="185" fontId="48" fillId="0" borderId="110" xfId="3" applyNumberFormat="1" applyFont="1" applyBorder="1" applyAlignment="1">
      <alignment horizontal="right" vertical="center"/>
    </xf>
    <xf numFmtId="185" fontId="48" fillId="0" borderId="112" xfId="3" applyNumberFormat="1" applyFont="1" applyBorder="1" applyAlignment="1">
      <alignment horizontal="left" vertical="center"/>
    </xf>
    <xf numFmtId="185" fontId="48" fillId="0" borderId="125" xfId="3" applyNumberFormat="1" applyFont="1" applyBorder="1" applyAlignment="1">
      <alignment horizontal="right" vertical="center"/>
    </xf>
    <xf numFmtId="185" fontId="48" fillId="0" borderId="126" xfId="3" applyNumberFormat="1" applyFont="1" applyBorder="1" applyAlignment="1">
      <alignment horizontal="left" vertical="center"/>
    </xf>
    <xf numFmtId="0" fontId="43" fillId="0" borderId="0" xfId="3" applyFont="1">
      <alignment vertical="center"/>
    </xf>
    <xf numFmtId="0" fontId="52" fillId="0" borderId="0" xfId="3" applyFont="1" applyAlignment="1">
      <alignment horizontal="left" vertical="center" indent="1"/>
    </xf>
    <xf numFmtId="0" fontId="43" fillId="0" borderId="0" xfId="3" applyFont="1" applyAlignment="1">
      <alignment horizontal="left" vertical="center" indent="1"/>
    </xf>
    <xf numFmtId="0" fontId="70" fillId="0" borderId="0" xfId="3" applyFont="1" applyAlignment="1">
      <alignment horizontal="left" vertical="center" indent="2"/>
    </xf>
    <xf numFmtId="0" fontId="43" fillId="0" borderId="0" xfId="3" applyFont="1" applyAlignment="1">
      <alignment horizontal="left" vertical="center" indent="2"/>
    </xf>
    <xf numFmtId="0" fontId="33" fillId="0" borderId="0" xfId="0" applyFont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 shrinkToFit="1"/>
    </xf>
    <xf numFmtId="0" fontId="23" fillId="2" borderId="0" xfId="0" applyFont="1" applyFill="1" applyAlignment="1">
      <alignment horizontal="center" vertical="center" shrinkToFit="1"/>
    </xf>
    <xf numFmtId="0" fontId="23" fillId="2" borderId="3" xfId="0" applyFont="1" applyFill="1" applyBorder="1" applyAlignment="1">
      <alignment horizontal="center" vertical="center" shrinkToFit="1"/>
    </xf>
    <xf numFmtId="0" fontId="23" fillId="2" borderId="51" xfId="0" applyFont="1" applyFill="1" applyBorder="1" applyAlignment="1">
      <alignment horizontal="center" vertical="center" shrinkToFit="1"/>
    </xf>
    <xf numFmtId="0" fontId="23" fillId="2" borderId="52" xfId="0" applyFont="1" applyFill="1" applyBorder="1" applyAlignment="1">
      <alignment horizontal="center" vertical="center" shrinkToFit="1"/>
    </xf>
    <xf numFmtId="0" fontId="23" fillId="2" borderId="54" xfId="0" applyFont="1" applyFill="1" applyBorder="1" applyAlignment="1">
      <alignment horizontal="center" vertical="center" shrinkToFit="1"/>
    </xf>
    <xf numFmtId="0" fontId="7" fillId="4" borderId="99" xfId="0" applyFont="1" applyFill="1" applyBorder="1" applyAlignment="1">
      <alignment horizontal="center" vertical="center"/>
    </xf>
    <xf numFmtId="0" fontId="7" fillId="4" borderId="70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38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top" wrapText="1" shrinkToFit="1"/>
    </xf>
    <xf numFmtId="0" fontId="7" fillId="8" borderId="72" xfId="0" applyFont="1" applyFill="1" applyBorder="1" applyAlignment="1">
      <alignment horizontal="center" vertical="center"/>
    </xf>
    <xf numFmtId="0" fontId="7" fillId="8" borderId="7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right" vertical="center"/>
    </xf>
    <xf numFmtId="177" fontId="4" fillId="2" borderId="47" xfId="0" applyNumberFormat="1" applyFont="1" applyFill="1" applyBorder="1" applyAlignment="1">
      <alignment horizontal="center" vertical="center" shrinkToFit="1"/>
    </xf>
    <xf numFmtId="177" fontId="4" fillId="2" borderId="43" xfId="0" applyNumberFormat="1" applyFont="1" applyFill="1" applyBorder="1" applyAlignment="1">
      <alignment horizontal="center" vertical="center" shrinkToFit="1"/>
    </xf>
    <xf numFmtId="177" fontId="4" fillId="2" borderId="48" xfId="0" applyNumberFormat="1" applyFont="1" applyFill="1" applyBorder="1" applyAlignment="1">
      <alignment horizontal="center" vertical="center" shrinkToFit="1"/>
    </xf>
    <xf numFmtId="0" fontId="36" fillId="2" borderId="39" xfId="0" applyFont="1" applyFill="1" applyBorder="1" applyAlignment="1">
      <alignment horizontal="center" vertical="center" shrinkToFit="1"/>
    </xf>
    <xf numFmtId="0" fontId="36" fillId="2" borderId="24" xfId="0" applyFont="1" applyFill="1" applyBorder="1" applyAlignment="1">
      <alignment horizontal="center" vertical="center" shrinkToFit="1"/>
    </xf>
    <xf numFmtId="0" fontId="36" fillId="2" borderId="52" xfId="0" applyFont="1" applyFill="1" applyBorder="1" applyAlignment="1">
      <alignment horizontal="center" vertical="center" shrinkToFit="1"/>
    </xf>
    <xf numFmtId="0" fontId="36" fillId="2" borderId="54" xfId="0" applyFont="1" applyFill="1" applyBorder="1" applyAlignment="1">
      <alignment horizontal="center" vertical="center" shrinkToFit="1"/>
    </xf>
    <xf numFmtId="38" fontId="17" fillId="2" borderId="33" xfId="0" applyNumberFormat="1" applyFont="1" applyFill="1" applyBorder="1" applyAlignment="1">
      <alignment horizontal="center" vertical="center"/>
    </xf>
    <xf numFmtId="38" fontId="17" fillId="2" borderId="22" xfId="0" applyNumberFormat="1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96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38" fontId="14" fillId="2" borderId="0" xfId="1" applyFont="1" applyFill="1" applyBorder="1" applyAlignment="1" applyProtection="1">
      <alignment horizontal="center" vertical="center"/>
    </xf>
    <xf numFmtId="177" fontId="23" fillId="2" borderId="49" xfId="0" applyNumberFormat="1" applyFont="1" applyFill="1" applyBorder="1" applyAlignment="1">
      <alignment horizontal="center" vertical="center" shrinkToFit="1"/>
    </xf>
    <xf numFmtId="177" fontId="23" fillId="2" borderId="0" xfId="0" applyNumberFormat="1" applyFont="1" applyFill="1" applyAlignment="1">
      <alignment horizontal="center" vertical="center" shrinkToFit="1"/>
    </xf>
    <xf numFmtId="177" fontId="23" fillId="2" borderId="3" xfId="0" applyNumberFormat="1" applyFont="1" applyFill="1" applyBorder="1" applyAlignment="1">
      <alignment horizontal="center" vertical="center" shrinkToFit="1"/>
    </xf>
    <xf numFmtId="177" fontId="23" fillId="2" borderId="51" xfId="0" applyNumberFormat="1" applyFont="1" applyFill="1" applyBorder="1" applyAlignment="1">
      <alignment horizontal="center" vertical="center" shrinkToFit="1"/>
    </xf>
    <xf numFmtId="177" fontId="23" fillId="2" borderId="52" xfId="0" applyNumberFormat="1" applyFont="1" applyFill="1" applyBorder="1" applyAlignment="1">
      <alignment horizontal="center" vertical="center" shrinkToFit="1"/>
    </xf>
    <xf numFmtId="177" fontId="23" fillId="2" borderId="54" xfId="0" applyNumberFormat="1" applyFont="1" applyFill="1" applyBorder="1" applyAlignment="1">
      <alignment horizontal="center" vertical="center" shrinkToFit="1"/>
    </xf>
    <xf numFmtId="0" fontId="7" fillId="9" borderId="72" xfId="0" applyFont="1" applyFill="1" applyBorder="1" applyAlignment="1">
      <alignment horizontal="center" vertical="center"/>
    </xf>
    <xf numFmtId="0" fontId="7" fillId="9" borderId="70" xfId="0" applyFont="1" applyFill="1" applyBorder="1" applyAlignment="1">
      <alignment horizontal="center" vertical="center"/>
    </xf>
    <xf numFmtId="0" fontId="7" fillId="7" borderId="99" xfId="0" applyFont="1" applyFill="1" applyBorder="1" applyAlignment="1">
      <alignment horizontal="center" vertical="center"/>
    </xf>
    <xf numFmtId="0" fontId="7" fillId="7" borderId="7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left"/>
    </xf>
    <xf numFmtId="0" fontId="7" fillId="6" borderId="72" xfId="0" applyFont="1" applyFill="1" applyBorder="1" applyAlignment="1">
      <alignment horizontal="center" vertical="center"/>
    </xf>
    <xf numFmtId="0" fontId="7" fillId="6" borderId="70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top" wrapText="1" indent="1"/>
    </xf>
    <xf numFmtId="0" fontId="35" fillId="2" borderId="0" xfId="0" applyFont="1" applyFill="1" applyAlignment="1">
      <alignment horizontal="center" vertical="center" wrapText="1"/>
    </xf>
    <xf numFmtId="0" fontId="4" fillId="2" borderId="95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96" xfId="0" applyFont="1" applyFill="1" applyBorder="1" applyAlignment="1" applyProtection="1">
      <alignment horizontal="center" vertical="center" shrinkToFit="1"/>
      <protection locked="0"/>
    </xf>
    <xf numFmtId="0" fontId="22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52" xfId="0" applyFont="1" applyFill="1" applyBorder="1" applyAlignment="1">
      <alignment horizontal="center" vertical="center"/>
    </xf>
    <xf numFmtId="0" fontId="7" fillId="4" borderId="7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61" xfId="0" applyFont="1" applyFill="1" applyBorder="1" applyAlignment="1">
      <alignment horizontal="center" vertical="center"/>
    </xf>
    <xf numFmtId="0" fontId="23" fillId="2" borderId="73" xfId="0" applyFont="1" applyFill="1" applyBorder="1" applyAlignment="1">
      <alignment horizontal="center" vertical="center" shrinkToFit="1"/>
    </xf>
    <xf numFmtId="0" fontId="23" fillId="2" borderId="39" xfId="0" applyFont="1" applyFill="1" applyBorder="1" applyAlignment="1">
      <alignment horizontal="center" vertical="center" shrinkToFit="1"/>
    </xf>
    <xf numFmtId="0" fontId="23" fillId="2" borderId="24" xfId="0" applyFont="1" applyFill="1" applyBorder="1" applyAlignment="1">
      <alignment horizontal="center" vertical="center" shrinkToFit="1"/>
    </xf>
    <xf numFmtId="0" fontId="36" fillId="2" borderId="40" xfId="0" applyFont="1" applyFill="1" applyBorder="1" applyAlignment="1">
      <alignment horizontal="center" vertical="center" shrinkToFit="1"/>
    </xf>
    <xf numFmtId="0" fontId="36" fillId="2" borderId="53" xfId="0" applyFont="1" applyFill="1" applyBorder="1" applyAlignment="1">
      <alignment horizontal="center" vertical="center" shrinkToFit="1"/>
    </xf>
    <xf numFmtId="0" fontId="40" fillId="0" borderId="0" xfId="3" applyFont="1" applyAlignment="1">
      <alignment horizontal="right" vertical="center"/>
    </xf>
    <xf numFmtId="0" fontId="43" fillId="0" borderId="101" xfId="3" applyFont="1" applyBorder="1" applyAlignment="1">
      <alignment horizontal="center" vertical="center" wrapText="1" shrinkToFit="1"/>
    </xf>
    <xf numFmtId="0" fontId="43" fillId="0" borderId="102" xfId="3" applyFont="1" applyBorder="1" applyAlignment="1">
      <alignment horizontal="center" vertical="center" wrapText="1" shrinkToFit="1"/>
    </xf>
    <xf numFmtId="0" fontId="43" fillId="0" borderId="103" xfId="3" applyFont="1" applyBorder="1" applyAlignment="1">
      <alignment horizontal="center" vertical="center" wrapText="1" shrinkToFit="1"/>
    </xf>
    <xf numFmtId="0" fontId="43" fillId="0" borderId="105" xfId="3" applyFont="1" applyBorder="1" applyAlignment="1">
      <alignment horizontal="center" vertical="center"/>
    </xf>
    <xf numFmtId="0" fontId="43" fillId="0" borderId="102" xfId="3" applyFont="1" applyBorder="1" applyAlignment="1">
      <alignment horizontal="center" vertical="center"/>
    </xf>
    <xf numFmtId="0" fontId="43" fillId="0" borderId="106" xfId="3" applyFont="1" applyBorder="1" applyAlignment="1">
      <alignment horizontal="center" vertical="center"/>
    </xf>
    <xf numFmtId="0" fontId="45" fillId="1" borderId="107" xfId="3" applyFont="1" applyFill="1" applyBorder="1" applyAlignment="1">
      <alignment horizontal="center" vertical="center" textRotation="255"/>
    </xf>
    <xf numFmtId="0" fontId="45" fillId="1" borderId="113" xfId="3" applyFont="1" applyFill="1" applyBorder="1" applyAlignment="1">
      <alignment horizontal="center" vertical="center" textRotation="255"/>
    </xf>
    <xf numFmtId="0" fontId="45" fillId="1" borderId="123" xfId="3" applyFont="1" applyFill="1" applyBorder="1" applyAlignment="1">
      <alignment horizontal="center" vertical="center" textRotation="255"/>
    </xf>
    <xf numFmtId="0" fontId="38" fillId="0" borderId="0" xfId="3" applyFont="1" applyAlignment="1">
      <alignment horizontal="left" vertical="center" wrapText="1"/>
    </xf>
    <xf numFmtId="185" fontId="63" fillId="4" borderId="133" xfId="3" applyNumberFormat="1" applyFont="1" applyFill="1" applyBorder="1" applyAlignment="1">
      <alignment horizontal="center" vertical="center"/>
    </xf>
    <xf numFmtId="185" fontId="63" fillId="4" borderId="135" xfId="3" applyNumberFormat="1" applyFont="1" applyFill="1" applyBorder="1" applyAlignment="1">
      <alignment horizontal="center" vertical="center"/>
    </xf>
    <xf numFmtId="185" fontId="63" fillId="4" borderId="129" xfId="3" applyNumberFormat="1" applyFont="1" applyFill="1" applyBorder="1" applyAlignment="1">
      <alignment horizontal="center" vertical="center"/>
    </xf>
    <xf numFmtId="185" fontId="63" fillId="4" borderId="131" xfId="3" applyNumberFormat="1" applyFont="1" applyFill="1" applyBorder="1" applyAlignment="1">
      <alignment horizontal="center" vertical="center"/>
    </xf>
    <xf numFmtId="185" fontId="63" fillId="4" borderId="72" xfId="3" applyNumberFormat="1" applyFont="1" applyFill="1" applyBorder="1" applyAlignment="1">
      <alignment horizontal="center" vertical="center"/>
    </xf>
    <xf numFmtId="185" fontId="63" fillId="4" borderId="126" xfId="3" applyNumberFormat="1" applyFont="1" applyFill="1" applyBorder="1" applyAlignment="1">
      <alignment horizontal="center" vertical="center"/>
    </xf>
    <xf numFmtId="0" fontId="61" fillId="1" borderId="107" xfId="3" applyFont="1" applyFill="1" applyBorder="1" applyAlignment="1">
      <alignment horizontal="center" vertical="center" textRotation="255"/>
    </xf>
    <xf numFmtId="0" fontId="61" fillId="1" borderId="113" xfId="3" applyFont="1" applyFill="1" applyBorder="1" applyAlignment="1">
      <alignment horizontal="center" vertical="center" textRotation="255"/>
    </xf>
    <xf numFmtId="0" fontId="61" fillId="1" borderId="123" xfId="3" applyFont="1" applyFill="1" applyBorder="1" applyAlignment="1">
      <alignment horizontal="center" vertical="center" textRotation="255"/>
    </xf>
    <xf numFmtId="185" fontId="63" fillId="4" borderId="132" xfId="3" applyNumberFormat="1" applyFont="1" applyFill="1" applyBorder="1" applyAlignment="1">
      <alignment horizontal="center" vertical="center"/>
    </xf>
    <xf numFmtId="185" fontId="63" fillId="4" borderId="112" xfId="3" applyNumberFormat="1" applyFont="1" applyFill="1" applyBorder="1" applyAlignment="1">
      <alignment horizontal="center" vertical="center"/>
    </xf>
    <xf numFmtId="0" fontId="60" fillId="0" borderId="101" xfId="3" applyFont="1" applyBorder="1" applyAlignment="1">
      <alignment horizontal="center" vertical="center" wrapText="1" shrinkToFit="1"/>
    </xf>
    <xf numFmtId="0" fontId="60" fillId="0" borderId="100" xfId="3" applyFont="1" applyBorder="1" applyAlignment="1">
      <alignment horizontal="center" vertical="center" wrapText="1" shrinkToFit="1"/>
    </xf>
    <xf numFmtId="0" fontId="60" fillId="0" borderId="127" xfId="3" applyFont="1" applyBorder="1" applyAlignment="1">
      <alignment horizontal="center" vertical="center"/>
    </xf>
    <xf numFmtId="0" fontId="60" fillId="0" borderId="100" xfId="3" applyFont="1" applyBorder="1" applyAlignment="1">
      <alignment horizontal="center" vertical="center"/>
    </xf>
    <xf numFmtId="0" fontId="60" fillId="0" borderId="128" xfId="3" applyFont="1" applyBorder="1" applyAlignment="1">
      <alignment horizontal="center" vertical="center"/>
    </xf>
    <xf numFmtId="0" fontId="60" fillId="4" borderId="101" xfId="3" applyFont="1" applyFill="1" applyBorder="1" applyAlignment="1">
      <alignment horizontal="center" vertical="center"/>
    </xf>
    <xf numFmtId="0" fontId="60" fillId="4" borderId="106" xfId="3" applyFont="1" applyFill="1" applyBorder="1" applyAlignment="1">
      <alignment horizontal="center" vertical="center"/>
    </xf>
    <xf numFmtId="0" fontId="56" fillId="0" borderId="0" xfId="3" applyFont="1" applyAlignment="1">
      <alignment horizontal="left" vertical="center" indent="2"/>
    </xf>
    <xf numFmtId="0" fontId="57" fillId="0" borderId="0" xfId="3" applyFont="1" applyAlignment="1">
      <alignment horizontal="right" vertical="center" indent="1"/>
    </xf>
    <xf numFmtId="0" fontId="58" fillId="0" borderId="0" xfId="3" applyFont="1" applyAlignment="1">
      <alignment horizontal="center" vertical="center"/>
    </xf>
    <xf numFmtId="0" fontId="59" fillId="0" borderId="0" xfId="3" applyFont="1" applyAlignment="1">
      <alignment horizontal="left" vertical="center"/>
    </xf>
    <xf numFmtId="0" fontId="49" fillId="0" borderId="0" xfId="3" applyFont="1" applyAlignment="1">
      <alignment horizontal="lef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CF66E471-FC24-44B1-ACC9-1B89463B3DA9}"/>
  </cellStyles>
  <dxfs count="22"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theme="5" tint="0.39994506668294322"/>
        </patternFill>
      </fill>
    </dxf>
    <dxf>
      <font>
        <b/>
        <i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BB7D6"/>
      <color rgb="FFF892F6"/>
      <color rgb="FFFDD7E8"/>
      <color rgb="FFFDDBEA"/>
      <color rgb="FFEC8A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M$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fmlaLink="$M$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s-joho.com/nagaoka-pdf/cautionary_note.pdf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121920</xdr:rowOff>
    </xdr:from>
    <xdr:to>
      <xdr:col>10</xdr:col>
      <xdr:colOff>365760</xdr:colOff>
      <xdr:row>15</xdr:row>
      <xdr:rowOff>30480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1FC30EC-D18F-4FD7-A0F6-30EA35B08D5C}"/>
            </a:ext>
          </a:extLst>
        </xdr:cNvPr>
        <xdr:cNvSpPr/>
      </xdr:nvSpPr>
      <xdr:spPr>
        <a:xfrm>
          <a:off x="266700" y="121920"/>
          <a:ext cx="6804660" cy="3550920"/>
        </a:xfrm>
        <a:prstGeom prst="roundRect">
          <a:avLst/>
        </a:prstGeom>
        <a:noFill/>
        <a:ln>
          <a:solidFill>
            <a:srgbClr val="FBB7D6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190500</xdr:colOff>
      <xdr:row>10</xdr:row>
      <xdr:rowOff>53340</xdr:rowOff>
    </xdr:from>
    <xdr:to>
      <xdr:col>9</xdr:col>
      <xdr:colOff>510540</xdr:colOff>
      <xdr:row>14</xdr:row>
      <xdr:rowOff>129540</xdr:rowOff>
    </xdr:to>
    <xdr:pic>
      <xdr:nvPicPr>
        <xdr:cNvPr id="3" name="図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D2A001-7D08-4148-8154-037FA72EA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980" y="255270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0</xdr:row>
      <xdr:rowOff>91440</xdr:rowOff>
    </xdr:from>
    <xdr:to>
      <xdr:col>2</xdr:col>
      <xdr:colOff>342900</xdr:colOff>
      <xdr:row>1</xdr:row>
      <xdr:rowOff>241142</xdr:rowOff>
    </xdr:to>
    <xdr:pic>
      <xdr:nvPicPr>
        <xdr:cNvPr id="2" name="図 180" descr="まるごと県央.jpg">
          <a:extLst>
            <a:ext uri="{FF2B5EF4-FFF2-40B4-BE49-F238E27FC236}">
              <a16:creationId xmlns:a16="http://schemas.microsoft.com/office/drawing/2014/main" id="{4504D8BE-12F6-406A-ADBF-487438507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91440"/>
          <a:ext cx="1805940" cy="492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426720</xdr:colOff>
      <xdr:row>48</xdr:row>
      <xdr:rowOff>76200</xdr:rowOff>
    </xdr:from>
    <xdr:to>
      <xdr:col>2</xdr:col>
      <xdr:colOff>373380</xdr:colOff>
      <xdr:row>49</xdr:row>
      <xdr:rowOff>256382</xdr:rowOff>
    </xdr:to>
    <xdr:pic>
      <xdr:nvPicPr>
        <xdr:cNvPr id="5" name="図 180" descr="まるごと県央.jpg">
          <a:extLst>
            <a:ext uri="{FF2B5EF4-FFF2-40B4-BE49-F238E27FC236}">
              <a16:creationId xmlns:a16="http://schemas.microsoft.com/office/drawing/2014/main" id="{83D689E4-BE0A-4421-8686-5C270399D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13167360"/>
          <a:ext cx="1805940" cy="492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441960</xdr:colOff>
      <xdr:row>83</xdr:row>
      <xdr:rowOff>91440</xdr:rowOff>
    </xdr:from>
    <xdr:to>
      <xdr:col>10</xdr:col>
      <xdr:colOff>236220</xdr:colOff>
      <xdr:row>86</xdr:row>
      <xdr:rowOff>259080</xdr:rowOff>
    </xdr:to>
    <xdr:pic>
      <xdr:nvPicPr>
        <xdr:cNvPr id="4" name="図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54B506-FEA0-4582-92B6-6AFAA2263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0420" y="2267712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81</xdr:row>
      <xdr:rowOff>220980</xdr:rowOff>
    </xdr:from>
    <xdr:to>
      <xdr:col>11</xdr:col>
      <xdr:colOff>220980</xdr:colOff>
      <xdr:row>87</xdr:row>
      <xdr:rowOff>167640</xdr:rowOff>
    </xdr:to>
    <xdr:sp macro="" textlink="">
      <xdr:nvSpPr>
        <xdr:cNvPr id="7" name="四角形: 対角を切り取る 6">
          <a:extLst>
            <a:ext uri="{FF2B5EF4-FFF2-40B4-BE49-F238E27FC236}">
              <a16:creationId xmlns:a16="http://schemas.microsoft.com/office/drawing/2014/main" id="{505CF5C8-DCBA-943F-DAA8-376ED466092F}"/>
            </a:ext>
          </a:extLst>
        </xdr:cNvPr>
        <xdr:cNvSpPr/>
      </xdr:nvSpPr>
      <xdr:spPr>
        <a:xfrm>
          <a:off x="266700" y="22258020"/>
          <a:ext cx="8465820" cy="1592580"/>
        </a:xfrm>
        <a:prstGeom prst="snip2Diag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1127760</xdr:colOff>
      <xdr:row>42</xdr:row>
      <xdr:rowOff>83820</xdr:rowOff>
    </xdr:from>
    <xdr:to>
      <xdr:col>7</xdr:col>
      <xdr:colOff>335280</xdr:colOff>
      <xdr:row>45</xdr:row>
      <xdr:rowOff>251460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F82D53-7EFB-4A2C-A704-E82BEAB9F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460" y="12077700"/>
          <a:ext cx="99060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5126" name="Option Butto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7620</xdr:colOff>
      <xdr:row>42</xdr:row>
      <xdr:rowOff>114300</xdr:rowOff>
    </xdr:from>
    <xdr:to>
      <xdr:col>7</xdr:col>
      <xdr:colOff>571500</xdr:colOff>
      <xdr:row>45</xdr:row>
      <xdr:rowOff>228600</xdr:rowOff>
    </xdr:to>
    <xdr:sp macro="" textlink="">
      <xdr:nvSpPr>
        <xdr:cNvPr id="3" name="四角形: 対角を切り取る 2">
          <a:extLst>
            <a:ext uri="{FF2B5EF4-FFF2-40B4-BE49-F238E27FC236}">
              <a16:creationId xmlns:a16="http://schemas.microsoft.com/office/drawing/2014/main" id="{E96553E0-00BC-486A-AF36-EADB5A1C37B2}"/>
            </a:ext>
          </a:extLst>
        </xdr:cNvPr>
        <xdr:cNvSpPr/>
      </xdr:nvSpPr>
      <xdr:spPr>
        <a:xfrm>
          <a:off x="3040380" y="12108180"/>
          <a:ext cx="3009900" cy="937260"/>
        </a:xfrm>
        <a:prstGeom prst="snip2Diag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</xdr:colOff>
      <xdr:row>0</xdr:row>
      <xdr:rowOff>146684</xdr:rowOff>
    </xdr:from>
    <xdr:to>
      <xdr:col>3</xdr:col>
      <xdr:colOff>821055</xdr:colOff>
      <xdr:row>1</xdr:row>
      <xdr:rowOff>417517</xdr:rowOff>
    </xdr:to>
    <xdr:pic>
      <xdr:nvPicPr>
        <xdr:cNvPr id="2" name="図 1" descr="まるごと県央.jpg">
          <a:extLst>
            <a:ext uri="{FF2B5EF4-FFF2-40B4-BE49-F238E27FC236}">
              <a16:creationId xmlns:a16="http://schemas.microsoft.com/office/drawing/2014/main" id="{A9AF3AFF-C6B6-4DEF-8E59-1AD70E19E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" y="146684"/>
          <a:ext cx="3211830" cy="994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428627</xdr:colOff>
      <xdr:row>2</xdr:row>
      <xdr:rowOff>38102</xdr:rowOff>
    </xdr:from>
    <xdr:to>
      <xdr:col>6</xdr:col>
      <xdr:colOff>1181101</xdr:colOff>
      <xdr:row>2</xdr:row>
      <xdr:rowOff>358982</xdr:rowOff>
    </xdr:to>
    <xdr:pic>
      <xdr:nvPicPr>
        <xdr:cNvPr id="2" name="図 1" descr="https://www.virts.jp/wp-content/themes/underscores/images/virts_logo_top400.png">
          <a:extLst>
            <a:ext uri="{FF2B5EF4-FFF2-40B4-BE49-F238E27FC236}">
              <a16:creationId xmlns:a16="http://schemas.microsoft.com/office/drawing/2014/main" id="{B10B6D0F-B2C9-411B-8909-7DEEBB555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4067" y="419102"/>
          <a:ext cx="752474" cy="320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</xdr:colOff>
      <xdr:row>0</xdr:row>
      <xdr:rowOff>146684</xdr:rowOff>
    </xdr:from>
    <xdr:to>
      <xdr:col>3</xdr:col>
      <xdr:colOff>821055</xdr:colOff>
      <xdr:row>1</xdr:row>
      <xdr:rowOff>417517</xdr:rowOff>
    </xdr:to>
    <xdr:pic>
      <xdr:nvPicPr>
        <xdr:cNvPr id="2" name="図 1" descr="まるごと県央.jpg">
          <a:extLst>
            <a:ext uri="{FF2B5EF4-FFF2-40B4-BE49-F238E27FC236}">
              <a16:creationId xmlns:a16="http://schemas.microsoft.com/office/drawing/2014/main" id="{00F31F92-F726-46D7-A722-6B1158FE4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" y="146684"/>
          <a:ext cx="3211830" cy="994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263022</xdr:rowOff>
    </xdr:from>
    <xdr:to>
      <xdr:col>7</xdr:col>
      <xdr:colOff>937735</xdr:colOff>
      <xdr:row>1</xdr:row>
      <xdr:rowOff>274690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0A52519-8706-4EE9-800C-FCFD43165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5580" y="263022"/>
          <a:ext cx="945355" cy="73556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297180</xdr:colOff>
      <xdr:row>2</xdr:row>
      <xdr:rowOff>30246</xdr:rowOff>
    </xdr:from>
    <xdr:to>
      <xdr:col>6</xdr:col>
      <xdr:colOff>1052036</xdr:colOff>
      <xdr:row>3</xdr:row>
      <xdr:rowOff>183249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7FF9D7B-BC8E-405F-B347-2A648CE4E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2620" y="411246"/>
          <a:ext cx="754856" cy="587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91FCD-A5ED-4475-AE22-5265025DFCE9}">
  <dimension ref="B1:J20"/>
  <sheetViews>
    <sheetView showGridLines="0" tabSelected="1" workbookViewId="0"/>
  </sheetViews>
  <sheetFormatPr defaultRowHeight="18" x14ac:dyDescent="0.45"/>
  <sheetData>
    <row r="1" spans="2:8" ht="26.4" x14ac:dyDescent="0.45">
      <c r="B1" s="164"/>
    </row>
    <row r="2" spans="2:8" ht="22.2" x14ac:dyDescent="0.45">
      <c r="B2" s="165" t="s">
        <v>239</v>
      </c>
    </row>
    <row r="3" spans="2:8" x14ac:dyDescent="0.45">
      <c r="B3" s="166" t="s">
        <v>240</v>
      </c>
    </row>
    <row r="4" spans="2:8" x14ac:dyDescent="0.45">
      <c r="B4" t="s">
        <v>241</v>
      </c>
    </row>
    <row r="6" spans="2:8" ht="22.2" x14ac:dyDescent="0.45">
      <c r="B6" s="165" t="s">
        <v>242</v>
      </c>
    </row>
    <row r="7" spans="2:8" x14ac:dyDescent="0.45">
      <c r="B7" s="166" t="s">
        <v>243</v>
      </c>
    </row>
    <row r="8" spans="2:8" x14ac:dyDescent="0.45">
      <c r="B8" t="s">
        <v>244</v>
      </c>
    </row>
    <row r="9" spans="2:8" x14ac:dyDescent="0.45">
      <c r="B9" t="s">
        <v>245</v>
      </c>
    </row>
    <row r="10" spans="2:8" x14ac:dyDescent="0.45">
      <c r="B10" t="s">
        <v>246</v>
      </c>
    </row>
    <row r="12" spans="2:8" x14ac:dyDescent="0.45">
      <c r="B12" s="313" t="s">
        <v>247</v>
      </c>
      <c r="C12" s="313"/>
      <c r="D12" s="313"/>
      <c r="E12" s="313"/>
      <c r="F12" s="313"/>
      <c r="G12" s="313"/>
      <c r="H12" s="313"/>
    </row>
    <row r="18" spans="2:10" ht="22.2" x14ac:dyDescent="0.45">
      <c r="B18" s="165" t="s">
        <v>248</v>
      </c>
    </row>
    <row r="19" spans="2:10" x14ac:dyDescent="0.45">
      <c r="B19" s="167" t="s">
        <v>251</v>
      </c>
      <c r="G19" s="167" t="s">
        <v>252</v>
      </c>
      <c r="J19" s="167" t="s">
        <v>312</v>
      </c>
    </row>
    <row r="20" spans="2:10" x14ac:dyDescent="0.45">
      <c r="B20" s="167" t="s">
        <v>249</v>
      </c>
      <c r="G20" s="167" t="s">
        <v>250</v>
      </c>
      <c r="J20" s="167" t="s">
        <v>313</v>
      </c>
    </row>
  </sheetData>
  <sheetProtection algorithmName="SHA-512" hashValue="JsFB0mXFzQq2Nh3UuTUiGpA+BaLzmIxz6uBkizzK1vk0ssmgvFbkpPV4LZesX+RQ6snwiwLmfZgbjAF6yV4j6w==" saltValue="0EfJaZalmzJhDetqutH9Qw==" spinCount="100000" sheet="1" objects="1" scenarios="1"/>
  <mergeCells count="1">
    <mergeCell ref="B12:H12"/>
  </mergeCells>
  <phoneticPr fontId="2"/>
  <hyperlinks>
    <hyperlink ref="B20" location="チラシのみの配布発注書!A1" display="チラシのみの配布をお考えの方" xr:uid="{0325174C-BB29-4603-AB94-F21B593B2151}"/>
    <hyperlink ref="G19" location="'2024年情報誌スケジュール'!A1" display="発行スケジュール（情報誌）" xr:uid="{25ABF06C-F48D-4B13-B79C-61AF32C69FBF}"/>
    <hyperlink ref="G20" location="'2024年チラシスケジュール'!Print_Area" display="発行スケジュール（チラシ）" xr:uid="{96B5BD4A-F236-482D-ACF5-5FBF15B56476}"/>
    <hyperlink ref="J19" location="'2025年情報誌スケジュール'!A1" display="2025発行スケジュール（情報誌）" xr:uid="{BCF11EB5-482D-4E5D-A8BF-221B0362DD85}"/>
    <hyperlink ref="J20" location="'2025年チラシスケジュール'!A1" display="2025発行スケジュール（チラシ）" xr:uid="{6A375D1D-E404-4DAD-A75D-98999AA4F222}"/>
    <hyperlink ref="B19" location="まるごとチラシ折込発注書!A1" display="まるごと県央と同時に配布をお考えの方" xr:uid="{574A6521-55AC-4D2C-B3F2-FFCE4D4877E7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78EE-4A9C-4D16-B3A0-2BC02A79BA7D}">
  <sheetPr codeName="Sheet1">
    <pageSetUpPr fitToPage="1"/>
  </sheetPr>
  <dimension ref="A1:M105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14" customWidth="1"/>
    <col min="2" max="2" width="15.69921875" style="14" customWidth="1"/>
    <col min="3" max="4" width="7.69921875" style="14" customWidth="1"/>
    <col min="5" max="5" width="8.69921875" style="14" customWidth="1"/>
    <col min="6" max="6" width="15.69921875" style="14" customWidth="1"/>
    <col min="7" max="8" width="7.69921875" style="14" customWidth="1"/>
    <col min="9" max="9" width="8.69921875" style="14" customWidth="1"/>
    <col min="10" max="10" width="15.69921875" style="14" customWidth="1"/>
    <col min="11" max="12" width="7.69921875" style="14" customWidth="1"/>
    <col min="13" max="14" width="8.796875" style="14"/>
    <col min="15" max="15" width="8.69921875" style="14" customWidth="1"/>
    <col min="16" max="16384" width="8.796875" style="14"/>
  </cols>
  <sheetData>
    <row r="1" spans="1:13" ht="27" customHeight="1" thickBot="1" x14ac:dyDescent="0.5">
      <c r="A1" s="10"/>
      <c r="B1" s="11"/>
      <c r="C1" s="12"/>
      <c r="D1" s="11"/>
      <c r="E1" s="11"/>
      <c r="F1" s="11"/>
      <c r="G1" s="11"/>
      <c r="H1" s="105"/>
      <c r="J1" s="334" t="s">
        <v>257</v>
      </c>
      <c r="K1" s="334"/>
      <c r="L1" s="334"/>
      <c r="M1" s="174">
        <v>2</v>
      </c>
    </row>
    <row r="2" spans="1:13" ht="25.05" customHeight="1" thickTop="1" thickBot="1" x14ac:dyDescent="0.5">
      <c r="A2" s="10"/>
      <c r="B2" s="16"/>
      <c r="C2" s="17"/>
      <c r="D2" s="18" t="s">
        <v>0</v>
      </c>
      <c r="E2" s="19"/>
      <c r="F2" s="156"/>
      <c r="G2" s="178"/>
      <c r="H2" s="177"/>
      <c r="I2" s="180" t="s">
        <v>258</v>
      </c>
      <c r="J2" s="181"/>
      <c r="K2" s="181"/>
      <c r="L2" s="182"/>
      <c r="M2" s="175"/>
    </row>
    <row r="3" spans="1:13" ht="18" customHeight="1" thickTop="1" x14ac:dyDescent="0.45">
      <c r="A3" s="314" t="s">
        <v>235</v>
      </c>
      <c r="B3" s="315"/>
      <c r="C3" s="315"/>
      <c r="D3" s="316"/>
      <c r="E3" s="315" t="s">
        <v>1</v>
      </c>
      <c r="F3" s="316"/>
      <c r="G3" s="325" t="s">
        <v>2</v>
      </c>
      <c r="H3" s="316"/>
      <c r="I3" s="179" t="s">
        <v>3</v>
      </c>
      <c r="J3" s="346"/>
      <c r="K3" s="347"/>
      <c r="L3" s="348"/>
      <c r="M3" s="175"/>
    </row>
    <row r="4" spans="1:13" ht="18" customHeight="1" x14ac:dyDescent="0.45">
      <c r="A4" s="317"/>
      <c r="B4" s="318"/>
      <c r="C4" s="318"/>
      <c r="D4" s="319"/>
      <c r="E4" s="338" t="s">
        <v>261</v>
      </c>
      <c r="F4" s="339"/>
      <c r="G4" s="326">
        <f>H31+L40+D73+H64+D80+L79</f>
        <v>0</v>
      </c>
      <c r="H4" s="327"/>
      <c r="I4" s="21" t="s">
        <v>81</v>
      </c>
      <c r="J4" s="205"/>
      <c r="K4" s="206" t="s">
        <v>82</v>
      </c>
      <c r="L4" s="207"/>
      <c r="M4" s="175"/>
    </row>
    <row r="5" spans="1:13" ht="18" customHeight="1" thickBot="1" x14ac:dyDescent="0.5">
      <c r="A5" s="320"/>
      <c r="B5" s="321"/>
      <c r="C5" s="321"/>
      <c r="D5" s="322"/>
      <c r="E5" s="340"/>
      <c r="F5" s="341"/>
      <c r="G5" s="328"/>
      <c r="H5" s="329"/>
      <c r="I5" s="22" t="s">
        <v>36</v>
      </c>
      <c r="J5" s="208"/>
      <c r="K5" s="197" t="s">
        <v>34</v>
      </c>
      <c r="L5" s="209"/>
      <c r="M5" s="175"/>
    </row>
    <row r="6" spans="1:13" ht="18" customHeight="1" thickTop="1" thickBot="1" x14ac:dyDescent="0.5">
      <c r="A6" s="133" t="s">
        <v>80</v>
      </c>
      <c r="B6" s="23"/>
      <c r="C6" s="23"/>
      <c r="D6" s="24"/>
      <c r="E6" s="25"/>
      <c r="G6" s="26"/>
      <c r="H6" s="27"/>
      <c r="I6" s="28" t="s">
        <v>37</v>
      </c>
      <c r="J6" s="210"/>
      <c r="K6" s="211" t="s">
        <v>35</v>
      </c>
      <c r="L6" s="212"/>
      <c r="M6" s="175"/>
    </row>
    <row r="7" spans="1:13" ht="22.05" customHeight="1" thickTop="1" thickBot="1" x14ac:dyDescent="0.5">
      <c r="A7" s="29" t="s">
        <v>129</v>
      </c>
      <c r="B7" s="30"/>
      <c r="C7" s="31"/>
      <c r="D7" s="32"/>
      <c r="E7" s="32"/>
      <c r="F7" s="33"/>
      <c r="G7" s="34"/>
      <c r="H7" s="30"/>
      <c r="I7" s="29" t="s">
        <v>153</v>
      </c>
      <c r="J7" s="35"/>
      <c r="K7" s="31"/>
      <c r="L7" s="11"/>
      <c r="M7" s="175"/>
    </row>
    <row r="8" spans="1:13" s="41" customFormat="1" ht="22.05" customHeight="1" x14ac:dyDescent="0.45">
      <c r="A8" s="36" t="s">
        <v>33</v>
      </c>
      <c r="B8" s="37" t="s">
        <v>4</v>
      </c>
      <c r="C8" s="38" t="s">
        <v>5</v>
      </c>
      <c r="D8" s="39" t="s">
        <v>2</v>
      </c>
      <c r="E8" s="37" t="s">
        <v>33</v>
      </c>
      <c r="F8" s="37" t="s">
        <v>4</v>
      </c>
      <c r="G8" s="38" t="s">
        <v>5</v>
      </c>
      <c r="H8" s="40" t="s">
        <v>2</v>
      </c>
      <c r="I8" s="37" t="s">
        <v>33</v>
      </c>
      <c r="J8" s="37" t="s">
        <v>4</v>
      </c>
      <c r="K8" s="38" t="s">
        <v>5</v>
      </c>
      <c r="L8" s="40" t="s">
        <v>2</v>
      </c>
      <c r="M8" s="176"/>
    </row>
    <row r="9" spans="1:13" ht="22.05" customHeight="1" x14ac:dyDescent="0.45">
      <c r="A9" s="42" t="s">
        <v>38</v>
      </c>
      <c r="B9" s="43" t="s">
        <v>262</v>
      </c>
      <c r="C9" s="44">
        <v>245</v>
      </c>
      <c r="D9" s="45"/>
      <c r="E9" s="46" t="s">
        <v>126</v>
      </c>
      <c r="F9" s="51" t="s">
        <v>112</v>
      </c>
      <c r="G9" s="52">
        <v>460</v>
      </c>
      <c r="H9" s="47"/>
      <c r="I9" s="190" t="s">
        <v>38</v>
      </c>
      <c r="J9" s="48" t="s">
        <v>298</v>
      </c>
      <c r="K9" s="44">
        <v>150</v>
      </c>
      <c r="L9" s="50"/>
      <c r="M9" s="175"/>
    </row>
    <row r="10" spans="1:13" ht="22.05" customHeight="1" x14ac:dyDescent="0.45">
      <c r="A10" s="42" t="s">
        <v>8</v>
      </c>
      <c r="B10" s="43" t="s">
        <v>263</v>
      </c>
      <c r="C10" s="52">
        <v>160</v>
      </c>
      <c r="D10" s="53"/>
      <c r="E10" s="46" t="s">
        <v>30</v>
      </c>
      <c r="F10" s="51" t="s">
        <v>113</v>
      </c>
      <c r="G10" s="52">
        <v>405</v>
      </c>
      <c r="H10" s="47"/>
      <c r="I10" s="59" t="s">
        <v>297</v>
      </c>
      <c r="J10" s="43" t="s">
        <v>299</v>
      </c>
      <c r="K10" s="49">
        <v>255</v>
      </c>
      <c r="L10" s="58"/>
      <c r="M10" s="175"/>
    </row>
    <row r="11" spans="1:13" ht="22.05" customHeight="1" x14ac:dyDescent="0.45">
      <c r="A11" s="42" t="s">
        <v>230</v>
      </c>
      <c r="B11" s="43" t="s">
        <v>264</v>
      </c>
      <c r="C11" s="49">
        <v>230</v>
      </c>
      <c r="D11" s="186"/>
      <c r="E11" s="46" t="s">
        <v>77</v>
      </c>
      <c r="F11" s="51" t="s">
        <v>282</v>
      </c>
      <c r="G11" s="52">
        <v>360</v>
      </c>
      <c r="H11" s="47"/>
      <c r="I11" s="55" t="s">
        <v>8</v>
      </c>
      <c r="J11" s="56" t="s">
        <v>284</v>
      </c>
      <c r="K11" s="52">
        <v>335</v>
      </c>
      <c r="L11" s="47"/>
      <c r="M11" s="175"/>
    </row>
    <row r="12" spans="1:13" ht="22.05" customHeight="1" x14ac:dyDescent="0.45">
      <c r="A12" s="46" t="s">
        <v>39</v>
      </c>
      <c r="B12" s="51" t="s">
        <v>83</v>
      </c>
      <c r="C12" s="52">
        <v>320</v>
      </c>
      <c r="D12" s="53"/>
      <c r="E12" s="46" t="s">
        <v>78</v>
      </c>
      <c r="F12" s="51" t="s">
        <v>283</v>
      </c>
      <c r="G12" s="52">
        <v>535</v>
      </c>
      <c r="H12" s="47"/>
      <c r="I12" s="59" t="s">
        <v>305</v>
      </c>
      <c r="J12" s="43" t="s">
        <v>292</v>
      </c>
      <c r="K12" s="49">
        <v>190</v>
      </c>
      <c r="L12" s="58"/>
      <c r="M12" s="175"/>
    </row>
    <row r="13" spans="1:13" ht="22.05" customHeight="1" x14ac:dyDescent="0.45">
      <c r="A13" s="46" t="s">
        <v>40</v>
      </c>
      <c r="B13" s="51" t="s">
        <v>84</v>
      </c>
      <c r="C13" s="52">
        <v>335</v>
      </c>
      <c r="D13" s="53"/>
      <c r="E13" s="54" t="s">
        <v>127</v>
      </c>
      <c r="F13" s="187" t="s">
        <v>114</v>
      </c>
      <c r="G13" s="52">
        <v>365</v>
      </c>
      <c r="H13" s="47"/>
      <c r="I13" s="59" t="s">
        <v>294</v>
      </c>
      <c r="J13" s="43" t="s">
        <v>293</v>
      </c>
      <c r="K13" s="49">
        <v>145</v>
      </c>
      <c r="L13" s="58"/>
      <c r="M13" s="175"/>
    </row>
    <row r="14" spans="1:13" ht="22.05" customHeight="1" x14ac:dyDescent="0.45">
      <c r="A14" s="46" t="s">
        <v>41</v>
      </c>
      <c r="B14" s="51" t="s">
        <v>85</v>
      </c>
      <c r="C14" s="52">
        <v>455</v>
      </c>
      <c r="D14" s="53"/>
      <c r="E14" s="54" t="s">
        <v>7</v>
      </c>
      <c r="F14" s="51" t="s">
        <v>276</v>
      </c>
      <c r="G14" s="52">
        <v>305</v>
      </c>
      <c r="H14" s="58"/>
      <c r="I14" s="55" t="s">
        <v>152</v>
      </c>
      <c r="J14" s="61" t="s">
        <v>130</v>
      </c>
      <c r="K14" s="52">
        <v>400</v>
      </c>
      <c r="L14" s="47"/>
      <c r="M14" s="175"/>
    </row>
    <row r="15" spans="1:13" ht="22.05" customHeight="1" x14ac:dyDescent="0.45">
      <c r="A15" s="46" t="s">
        <v>42</v>
      </c>
      <c r="B15" s="51" t="s">
        <v>86</v>
      </c>
      <c r="C15" s="52">
        <v>505</v>
      </c>
      <c r="D15" s="53"/>
      <c r="E15" s="42" t="s">
        <v>275</v>
      </c>
      <c r="F15" s="75" t="s">
        <v>277</v>
      </c>
      <c r="G15" s="49">
        <v>230</v>
      </c>
      <c r="H15" s="47"/>
      <c r="I15" s="55" t="s">
        <v>40</v>
      </c>
      <c r="J15" s="61" t="s">
        <v>131</v>
      </c>
      <c r="K15" s="52">
        <v>550</v>
      </c>
      <c r="L15" s="47"/>
      <c r="M15" s="175"/>
    </row>
    <row r="16" spans="1:13" ht="22.05" customHeight="1" x14ac:dyDescent="0.45">
      <c r="A16" s="46" t="s">
        <v>44</v>
      </c>
      <c r="B16" s="51" t="s">
        <v>87</v>
      </c>
      <c r="C16" s="52">
        <v>340</v>
      </c>
      <c r="D16" s="53"/>
      <c r="E16" s="54" t="s">
        <v>11</v>
      </c>
      <c r="F16" s="51" t="s">
        <v>115</v>
      </c>
      <c r="G16" s="52">
        <v>310</v>
      </c>
      <c r="H16" s="47"/>
      <c r="I16" s="55" t="s">
        <v>41</v>
      </c>
      <c r="J16" s="61" t="s">
        <v>290</v>
      </c>
      <c r="K16" s="52">
        <v>580</v>
      </c>
      <c r="L16" s="47"/>
      <c r="M16" s="175"/>
    </row>
    <row r="17" spans="1:13" ht="22.05" customHeight="1" x14ac:dyDescent="0.45">
      <c r="A17" s="46" t="s">
        <v>46</v>
      </c>
      <c r="B17" s="51" t="s">
        <v>88</v>
      </c>
      <c r="C17" s="52">
        <v>510</v>
      </c>
      <c r="D17" s="53"/>
      <c r="E17" s="57" t="s">
        <v>14</v>
      </c>
      <c r="F17" s="43" t="s">
        <v>116</v>
      </c>
      <c r="G17" s="49">
        <v>615</v>
      </c>
      <c r="H17" s="58"/>
      <c r="I17" s="55" t="s">
        <v>42</v>
      </c>
      <c r="J17" s="61" t="s">
        <v>132</v>
      </c>
      <c r="K17" s="52">
        <v>670</v>
      </c>
      <c r="L17" s="47"/>
      <c r="M17" s="175"/>
    </row>
    <row r="18" spans="1:13" ht="22.05" customHeight="1" x14ac:dyDescent="0.45">
      <c r="A18" s="46" t="s">
        <v>48</v>
      </c>
      <c r="B18" s="51" t="s">
        <v>89</v>
      </c>
      <c r="C18" s="52">
        <v>735</v>
      </c>
      <c r="D18" s="53"/>
      <c r="E18" s="60" t="s">
        <v>16</v>
      </c>
      <c r="F18" s="61" t="s">
        <v>117</v>
      </c>
      <c r="G18" s="52">
        <v>430</v>
      </c>
      <c r="H18" s="47"/>
      <c r="I18" s="55" t="s">
        <v>44</v>
      </c>
      <c r="J18" s="61" t="s">
        <v>133</v>
      </c>
      <c r="K18" s="52">
        <v>445</v>
      </c>
      <c r="L18" s="47"/>
    </row>
    <row r="19" spans="1:13" ht="22.05" customHeight="1" x14ac:dyDescent="0.45">
      <c r="A19" s="46" t="s">
        <v>49</v>
      </c>
      <c r="B19" s="51" t="s">
        <v>90</v>
      </c>
      <c r="C19" s="52">
        <v>820</v>
      </c>
      <c r="D19" s="53"/>
      <c r="E19" s="54" t="s">
        <v>18</v>
      </c>
      <c r="F19" s="61" t="s">
        <v>118</v>
      </c>
      <c r="G19" s="52">
        <v>730</v>
      </c>
      <c r="H19" s="47"/>
      <c r="I19" s="55" t="s">
        <v>45</v>
      </c>
      <c r="J19" s="61" t="s">
        <v>134</v>
      </c>
      <c r="K19" s="52">
        <v>415</v>
      </c>
      <c r="L19" s="47"/>
    </row>
    <row r="20" spans="1:13" ht="22.05" customHeight="1" x14ac:dyDescent="0.45">
      <c r="A20" s="46" t="s">
        <v>51</v>
      </c>
      <c r="B20" s="51" t="s">
        <v>91</v>
      </c>
      <c r="C20" s="52">
        <v>385</v>
      </c>
      <c r="D20" s="53"/>
      <c r="E20" s="54" t="s">
        <v>21</v>
      </c>
      <c r="F20" s="61" t="s">
        <v>119</v>
      </c>
      <c r="G20" s="62">
        <v>525</v>
      </c>
      <c r="H20" s="47"/>
      <c r="I20" s="55" t="s">
        <v>46</v>
      </c>
      <c r="J20" s="61" t="s">
        <v>135</v>
      </c>
      <c r="K20" s="52">
        <v>320</v>
      </c>
      <c r="L20" s="47"/>
    </row>
    <row r="21" spans="1:13" ht="22.05" customHeight="1" x14ac:dyDescent="0.45">
      <c r="A21" s="46" t="s">
        <v>52</v>
      </c>
      <c r="B21" s="51" t="s">
        <v>92</v>
      </c>
      <c r="C21" s="52">
        <v>365</v>
      </c>
      <c r="D21" s="53"/>
      <c r="E21" s="54" t="s">
        <v>23</v>
      </c>
      <c r="F21" s="43" t="s">
        <v>120</v>
      </c>
      <c r="G21" s="52">
        <v>740</v>
      </c>
      <c r="H21" s="47"/>
      <c r="I21" s="55" t="s">
        <v>47</v>
      </c>
      <c r="J21" s="61" t="s">
        <v>136</v>
      </c>
      <c r="K21" s="52">
        <v>455</v>
      </c>
      <c r="L21" s="47"/>
    </row>
    <row r="22" spans="1:13" ht="22.05" customHeight="1" x14ac:dyDescent="0.45">
      <c r="A22" s="46" t="s">
        <v>53</v>
      </c>
      <c r="B22" s="51" t="s">
        <v>93</v>
      </c>
      <c r="C22" s="52">
        <v>340</v>
      </c>
      <c r="D22" s="53"/>
      <c r="E22" s="60" t="s">
        <v>25</v>
      </c>
      <c r="F22" s="61" t="s">
        <v>121</v>
      </c>
      <c r="G22" s="52">
        <v>580</v>
      </c>
      <c r="H22" s="47"/>
      <c r="I22" s="55" t="s">
        <v>48</v>
      </c>
      <c r="J22" s="61" t="s">
        <v>137</v>
      </c>
      <c r="K22" s="52">
        <v>850</v>
      </c>
      <c r="L22" s="47"/>
    </row>
    <row r="23" spans="1:13" ht="22.05" customHeight="1" x14ac:dyDescent="0.45">
      <c r="A23" s="46" t="s">
        <v>68</v>
      </c>
      <c r="B23" s="51" t="s">
        <v>94</v>
      </c>
      <c r="C23" s="52">
        <v>395</v>
      </c>
      <c r="D23" s="53"/>
      <c r="E23" s="60" t="s">
        <v>28</v>
      </c>
      <c r="F23" s="61" t="s">
        <v>215</v>
      </c>
      <c r="G23" s="52">
        <v>410</v>
      </c>
      <c r="H23" s="47"/>
      <c r="I23" s="55" t="s">
        <v>49</v>
      </c>
      <c r="J23" s="61" t="s">
        <v>138</v>
      </c>
      <c r="K23" s="52">
        <v>535</v>
      </c>
      <c r="L23" s="47"/>
    </row>
    <row r="24" spans="1:13" ht="22.05" customHeight="1" x14ac:dyDescent="0.45">
      <c r="A24" s="46" t="s">
        <v>69</v>
      </c>
      <c r="B24" s="51" t="s">
        <v>95</v>
      </c>
      <c r="C24" s="52">
        <v>455</v>
      </c>
      <c r="D24" s="53"/>
      <c r="E24" s="60" t="s">
        <v>216</v>
      </c>
      <c r="F24" s="61" t="s">
        <v>217</v>
      </c>
      <c r="G24" s="52">
        <v>355</v>
      </c>
      <c r="H24" s="47"/>
      <c r="I24" s="55" t="s">
        <v>51</v>
      </c>
      <c r="J24" s="61" t="s">
        <v>139</v>
      </c>
      <c r="K24" s="52">
        <v>415</v>
      </c>
      <c r="L24" s="47"/>
    </row>
    <row r="25" spans="1:13" ht="22.05" customHeight="1" x14ac:dyDescent="0.45">
      <c r="A25" s="46" t="s">
        <v>72</v>
      </c>
      <c r="B25" s="51" t="s">
        <v>96</v>
      </c>
      <c r="C25" s="52">
        <v>455</v>
      </c>
      <c r="D25" s="53"/>
      <c r="E25" s="60" t="s">
        <v>29</v>
      </c>
      <c r="F25" s="61" t="s">
        <v>122</v>
      </c>
      <c r="G25" s="52">
        <v>765</v>
      </c>
      <c r="H25" s="47"/>
      <c r="I25" s="55" t="s">
        <v>53</v>
      </c>
      <c r="J25" s="61" t="s">
        <v>140</v>
      </c>
      <c r="K25" s="66">
        <v>605</v>
      </c>
      <c r="L25" s="47"/>
    </row>
    <row r="26" spans="1:13" ht="22.05" customHeight="1" x14ac:dyDescent="0.45">
      <c r="A26" s="46" t="s">
        <v>31</v>
      </c>
      <c r="B26" s="51" t="s">
        <v>97</v>
      </c>
      <c r="C26" s="52">
        <v>330</v>
      </c>
      <c r="D26" s="53"/>
      <c r="E26" s="54" t="s">
        <v>128</v>
      </c>
      <c r="F26" s="61" t="s">
        <v>123</v>
      </c>
      <c r="G26" s="52">
        <v>400</v>
      </c>
      <c r="H26" s="47"/>
      <c r="I26" s="59" t="s">
        <v>69</v>
      </c>
      <c r="J26" s="43" t="s">
        <v>141</v>
      </c>
      <c r="K26" s="49">
        <v>765</v>
      </c>
      <c r="L26" s="58"/>
    </row>
    <row r="27" spans="1:13" ht="22.05" customHeight="1" x14ac:dyDescent="0.45">
      <c r="A27" s="46" t="s">
        <v>73</v>
      </c>
      <c r="B27" s="51" t="s">
        <v>98</v>
      </c>
      <c r="C27" s="52">
        <v>515</v>
      </c>
      <c r="D27" s="53"/>
      <c r="E27" s="57" t="s">
        <v>224</v>
      </c>
      <c r="F27" s="43" t="s">
        <v>212</v>
      </c>
      <c r="G27" s="49">
        <v>150</v>
      </c>
      <c r="H27" s="47"/>
      <c r="I27" s="55" t="s">
        <v>72</v>
      </c>
      <c r="J27" s="61" t="s">
        <v>142</v>
      </c>
      <c r="K27" s="52">
        <v>690</v>
      </c>
      <c r="L27" s="47"/>
    </row>
    <row r="28" spans="1:13" ht="22.05" customHeight="1" x14ac:dyDescent="0.45">
      <c r="A28" s="46" t="s">
        <v>32</v>
      </c>
      <c r="B28" s="51" t="s">
        <v>99</v>
      </c>
      <c r="C28" s="52">
        <v>350</v>
      </c>
      <c r="D28" s="53"/>
      <c r="E28" s="60" t="s">
        <v>225</v>
      </c>
      <c r="F28" s="61" t="s">
        <v>209</v>
      </c>
      <c r="G28" s="52">
        <v>220</v>
      </c>
      <c r="H28" s="47"/>
      <c r="I28" s="55" t="s">
        <v>73</v>
      </c>
      <c r="J28" s="61" t="s">
        <v>285</v>
      </c>
      <c r="K28" s="52">
        <v>405</v>
      </c>
      <c r="L28" s="47"/>
    </row>
    <row r="29" spans="1:13" ht="22.05" customHeight="1" x14ac:dyDescent="0.45">
      <c r="A29" s="46" t="s">
        <v>6</v>
      </c>
      <c r="B29" s="51" t="s">
        <v>100</v>
      </c>
      <c r="C29" s="52">
        <v>685</v>
      </c>
      <c r="D29" s="53"/>
      <c r="E29" s="60" t="s">
        <v>226</v>
      </c>
      <c r="F29" s="61" t="s">
        <v>210</v>
      </c>
      <c r="G29" s="52">
        <v>215</v>
      </c>
      <c r="H29" s="47"/>
      <c r="I29" s="55" t="s">
        <v>6</v>
      </c>
      <c r="J29" s="61" t="s">
        <v>143</v>
      </c>
      <c r="K29" s="52">
        <v>435</v>
      </c>
      <c r="L29" s="47"/>
    </row>
    <row r="30" spans="1:13" ht="22.05" customHeight="1" thickBot="1" x14ac:dyDescent="0.5">
      <c r="A30" s="46" t="s">
        <v>9</v>
      </c>
      <c r="B30" s="51" t="s">
        <v>101</v>
      </c>
      <c r="C30" s="52">
        <v>380</v>
      </c>
      <c r="D30" s="53"/>
      <c r="E30" s="188" t="s">
        <v>227</v>
      </c>
      <c r="F30" s="63" t="s">
        <v>211</v>
      </c>
      <c r="G30" s="64">
        <v>340</v>
      </c>
      <c r="H30" s="65"/>
      <c r="I30" s="55" t="s">
        <v>9</v>
      </c>
      <c r="J30" s="61" t="s">
        <v>144</v>
      </c>
      <c r="K30" s="52">
        <v>510</v>
      </c>
      <c r="L30" s="47"/>
    </row>
    <row r="31" spans="1:13" ht="22.05" customHeight="1" thickTop="1" thickBot="1" x14ac:dyDescent="0.5">
      <c r="A31" s="46" t="s">
        <v>10</v>
      </c>
      <c r="B31" s="51" t="s">
        <v>265</v>
      </c>
      <c r="C31" s="52">
        <v>310</v>
      </c>
      <c r="D31" s="53"/>
      <c r="E31" s="323" t="s">
        <v>154</v>
      </c>
      <c r="F31" s="324"/>
      <c r="G31" s="67">
        <f>SUM(C9:C47)+SUM(G9:G30)</f>
        <v>25675</v>
      </c>
      <c r="H31" s="68">
        <f>SUM(D9:D47)+SUM(H9:H30)</f>
        <v>0</v>
      </c>
      <c r="I31" s="55" t="s">
        <v>228</v>
      </c>
      <c r="J31" s="61" t="s">
        <v>207</v>
      </c>
      <c r="K31" s="52">
        <v>295</v>
      </c>
      <c r="L31" s="47"/>
    </row>
    <row r="32" spans="1:13" ht="22.05" customHeight="1" x14ac:dyDescent="0.45">
      <c r="A32" s="46" t="s">
        <v>124</v>
      </c>
      <c r="B32" s="51" t="s">
        <v>102</v>
      </c>
      <c r="C32" s="52">
        <v>290</v>
      </c>
      <c r="D32" s="47"/>
      <c r="E32" s="69"/>
      <c r="F32" s="74"/>
      <c r="G32" s="71"/>
      <c r="H32" s="73"/>
      <c r="I32" s="55" t="s">
        <v>229</v>
      </c>
      <c r="J32" s="61" t="s">
        <v>208</v>
      </c>
      <c r="K32" s="52">
        <v>325</v>
      </c>
      <c r="L32" s="47"/>
    </row>
    <row r="33" spans="1:12" ht="22.05" customHeight="1" x14ac:dyDescent="0.45">
      <c r="A33" s="46" t="s">
        <v>12</v>
      </c>
      <c r="B33" s="51" t="s">
        <v>103</v>
      </c>
      <c r="C33" s="52">
        <v>445</v>
      </c>
      <c r="D33" s="47"/>
      <c r="E33" s="69"/>
      <c r="F33" s="74"/>
      <c r="G33" s="71"/>
      <c r="H33" s="73"/>
      <c r="I33" s="55" t="s">
        <v>10</v>
      </c>
      <c r="J33" s="61" t="s">
        <v>145</v>
      </c>
      <c r="K33" s="52">
        <v>670</v>
      </c>
      <c r="L33" s="47"/>
    </row>
    <row r="34" spans="1:12" ht="22.05" customHeight="1" x14ac:dyDescent="0.45">
      <c r="A34" s="46" t="s">
        <v>13</v>
      </c>
      <c r="B34" s="51" t="s">
        <v>268</v>
      </c>
      <c r="C34" s="52">
        <v>205</v>
      </c>
      <c r="D34" s="47"/>
      <c r="E34" s="69"/>
      <c r="F34" s="74"/>
      <c r="G34" s="71"/>
      <c r="H34" s="73"/>
      <c r="I34" s="55" t="s">
        <v>12</v>
      </c>
      <c r="J34" s="61" t="s">
        <v>146</v>
      </c>
      <c r="K34" s="52">
        <v>450</v>
      </c>
      <c r="L34" s="47"/>
    </row>
    <row r="35" spans="1:12" ht="22.05" customHeight="1" x14ac:dyDescent="0.45">
      <c r="A35" s="46" t="s">
        <v>271</v>
      </c>
      <c r="B35" s="51" t="s">
        <v>269</v>
      </c>
      <c r="C35" s="52">
        <v>240</v>
      </c>
      <c r="D35" s="47"/>
      <c r="E35" s="69"/>
      <c r="F35" s="74"/>
      <c r="G35" s="71"/>
      <c r="H35" s="72"/>
      <c r="I35" s="55" t="s">
        <v>13</v>
      </c>
      <c r="J35" s="61" t="s">
        <v>147</v>
      </c>
      <c r="K35" s="131">
        <v>450</v>
      </c>
      <c r="L35" s="47"/>
    </row>
    <row r="36" spans="1:12" ht="22.05" customHeight="1" x14ac:dyDescent="0.45">
      <c r="A36" s="46" t="s">
        <v>15</v>
      </c>
      <c r="B36" s="51" t="s">
        <v>104</v>
      </c>
      <c r="C36" s="52">
        <v>565</v>
      </c>
      <c r="D36" s="47"/>
      <c r="E36" s="69"/>
      <c r="F36" s="70"/>
      <c r="G36" s="71"/>
      <c r="H36" s="72"/>
      <c r="I36" s="55" t="s">
        <v>15</v>
      </c>
      <c r="J36" s="56" t="s">
        <v>148</v>
      </c>
      <c r="K36" s="52">
        <v>425</v>
      </c>
      <c r="L36" s="47"/>
    </row>
    <row r="37" spans="1:12" ht="22.05" customHeight="1" x14ac:dyDescent="0.45">
      <c r="A37" s="42" t="s">
        <v>17</v>
      </c>
      <c r="B37" s="75" t="s">
        <v>266</v>
      </c>
      <c r="C37" s="49">
        <v>320</v>
      </c>
      <c r="D37" s="76"/>
      <c r="E37" s="69"/>
      <c r="F37" s="74"/>
      <c r="G37" s="71"/>
      <c r="H37" s="72"/>
      <c r="I37" s="55" t="s">
        <v>17</v>
      </c>
      <c r="J37" s="61" t="s">
        <v>149</v>
      </c>
      <c r="K37" s="52">
        <v>1045</v>
      </c>
      <c r="L37" s="47"/>
    </row>
    <row r="38" spans="1:12" ht="22.05" customHeight="1" x14ac:dyDescent="0.45">
      <c r="A38" s="46" t="s">
        <v>19</v>
      </c>
      <c r="B38" s="51" t="s">
        <v>267</v>
      </c>
      <c r="C38" s="52">
        <v>425</v>
      </c>
      <c r="D38" s="76"/>
      <c r="E38" s="69"/>
      <c r="F38" s="70"/>
      <c r="G38" s="71"/>
      <c r="H38" s="72"/>
      <c r="I38" s="55" t="s">
        <v>125</v>
      </c>
      <c r="J38" s="56" t="s">
        <v>150</v>
      </c>
      <c r="K38" s="52">
        <v>520</v>
      </c>
      <c r="L38" s="47"/>
    </row>
    <row r="39" spans="1:12" ht="22.05" customHeight="1" thickBot="1" x14ac:dyDescent="0.5">
      <c r="A39" s="46" t="s">
        <v>125</v>
      </c>
      <c r="B39" s="51" t="s">
        <v>105</v>
      </c>
      <c r="C39" s="52">
        <v>450</v>
      </c>
      <c r="D39" s="76"/>
      <c r="E39" s="69"/>
      <c r="F39" s="74"/>
      <c r="G39" s="71"/>
      <c r="H39" s="72"/>
      <c r="I39" s="77" t="s">
        <v>22</v>
      </c>
      <c r="J39" s="63" t="s">
        <v>151</v>
      </c>
      <c r="K39" s="64">
        <v>360</v>
      </c>
      <c r="L39" s="65"/>
    </row>
    <row r="40" spans="1:12" ht="22.05" customHeight="1" thickTop="1" thickBot="1" x14ac:dyDescent="0.5">
      <c r="A40" s="46" t="s">
        <v>22</v>
      </c>
      <c r="B40" s="51" t="s">
        <v>106</v>
      </c>
      <c r="C40" s="52">
        <v>690</v>
      </c>
      <c r="D40" s="161"/>
      <c r="E40" s="69"/>
      <c r="F40" s="70"/>
      <c r="G40" s="71"/>
      <c r="H40" s="72"/>
      <c r="I40" s="359" t="s">
        <v>155</v>
      </c>
      <c r="J40" s="360"/>
      <c r="K40" s="67">
        <f>SUM(K9:K39)</f>
        <v>14660</v>
      </c>
      <c r="L40" s="68">
        <f>SUM(L9:L39)</f>
        <v>0</v>
      </c>
    </row>
    <row r="41" spans="1:12" ht="22.05" customHeight="1" x14ac:dyDescent="0.45">
      <c r="A41" s="46" t="s">
        <v>24</v>
      </c>
      <c r="B41" s="51" t="s">
        <v>107</v>
      </c>
      <c r="C41" s="52">
        <v>530</v>
      </c>
      <c r="D41" s="76"/>
      <c r="E41" s="69"/>
      <c r="F41" s="70"/>
      <c r="G41" s="71"/>
      <c r="H41" s="71"/>
      <c r="I41" s="78"/>
      <c r="J41" s="70"/>
      <c r="K41" s="71"/>
      <c r="L41" s="71"/>
    </row>
    <row r="42" spans="1:12" ht="22.05" customHeight="1" x14ac:dyDescent="0.45">
      <c r="A42" s="46" t="s">
        <v>26</v>
      </c>
      <c r="B42" s="51" t="s">
        <v>108</v>
      </c>
      <c r="C42" s="52">
        <v>200</v>
      </c>
      <c r="D42" s="76"/>
      <c r="E42" s="69"/>
      <c r="F42" s="70"/>
      <c r="G42" s="71"/>
      <c r="H42" s="71"/>
      <c r="I42" s="78"/>
      <c r="J42" s="70"/>
      <c r="K42" s="71"/>
      <c r="L42" s="71"/>
    </row>
    <row r="43" spans="1:12" ht="22.05" customHeight="1" x14ac:dyDescent="0.45">
      <c r="A43" s="46" t="s">
        <v>27</v>
      </c>
      <c r="B43" s="51" t="s">
        <v>273</v>
      </c>
      <c r="C43" s="52">
        <v>230</v>
      </c>
      <c r="D43" s="76"/>
      <c r="E43" s="69"/>
      <c r="F43" s="70"/>
      <c r="G43" s="71"/>
      <c r="H43" s="71"/>
      <c r="I43" s="78"/>
      <c r="J43" s="70"/>
      <c r="K43" s="71"/>
      <c r="L43" s="71"/>
    </row>
    <row r="44" spans="1:12" ht="22.05" customHeight="1" x14ac:dyDescent="0.45">
      <c r="A44" s="46" t="s">
        <v>272</v>
      </c>
      <c r="B44" s="51" t="s">
        <v>274</v>
      </c>
      <c r="C44" s="52">
        <v>280</v>
      </c>
      <c r="D44" s="76"/>
      <c r="E44" s="69"/>
      <c r="F44" s="70"/>
      <c r="G44" s="71"/>
      <c r="H44" s="71"/>
      <c r="I44" s="78"/>
      <c r="J44" s="70"/>
      <c r="K44" s="71"/>
      <c r="L44" s="71"/>
    </row>
    <row r="45" spans="1:12" ht="22.05" customHeight="1" x14ac:dyDescent="0.45">
      <c r="A45" s="42" t="s">
        <v>74</v>
      </c>
      <c r="B45" s="75" t="s">
        <v>109</v>
      </c>
      <c r="C45" s="49">
        <v>605</v>
      </c>
      <c r="D45" s="79"/>
      <c r="E45" s="69"/>
      <c r="F45" s="74"/>
      <c r="G45" s="71"/>
      <c r="H45" s="71"/>
      <c r="I45" s="78"/>
      <c r="J45" s="70"/>
      <c r="K45" s="71"/>
      <c r="L45" s="71"/>
    </row>
    <row r="46" spans="1:12" ht="22.05" customHeight="1" x14ac:dyDescent="0.45">
      <c r="A46" s="46" t="s">
        <v>75</v>
      </c>
      <c r="B46" s="51" t="s">
        <v>110</v>
      </c>
      <c r="C46" s="52">
        <v>525</v>
      </c>
      <c r="D46" s="47"/>
      <c r="E46" s="69"/>
      <c r="F46" s="70"/>
      <c r="G46" s="71"/>
      <c r="H46" s="71"/>
      <c r="I46" s="78"/>
      <c r="J46" s="70"/>
      <c r="K46" s="71"/>
      <c r="L46" s="71"/>
    </row>
    <row r="47" spans="1:12" ht="22.05" customHeight="1" thickBot="1" x14ac:dyDescent="0.5">
      <c r="A47" s="80" t="s">
        <v>76</v>
      </c>
      <c r="B47" s="189" t="s">
        <v>111</v>
      </c>
      <c r="C47" s="81">
        <v>610</v>
      </c>
      <c r="D47" s="82"/>
      <c r="E47" s="69"/>
      <c r="F47" s="70"/>
      <c r="G47" s="71"/>
      <c r="H47" s="71"/>
      <c r="I47" s="11"/>
      <c r="J47" s="11"/>
      <c r="K47" s="11"/>
      <c r="L47" s="11"/>
    </row>
    <row r="48" spans="1:12" ht="22.05" customHeight="1" x14ac:dyDescent="0.45">
      <c r="A48" s="11"/>
      <c r="B48" s="11"/>
      <c r="C48" s="11"/>
      <c r="D48" s="11"/>
      <c r="E48" s="69"/>
      <c r="F48" s="70"/>
      <c r="G48" s="71"/>
      <c r="H48" s="71"/>
      <c r="I48" s="349"/>
      <c r="J48" s="349"/>
      <c r="K48" s="350"/>
      <c r="L48" s="350"/>
    </row>
    <row r="49" spans="1:12" ht="25.05" customHeight="1" x14ac:dyDescent="0.15">
      <c r="A49" s="10"/>
      <c r="B49" s="11"/>
      <c r="C49" s="12"/>
      <c r="E49" s="84"/>
      <c r="F49" s="84"/>
      <c r="G49" s="11"/>
      <c r="H49" s="11"/>
      <c r="I49" s="11"/>
      <c r="J49" s="83" t="str">
        <f>J1</f>
        <v>R7年1月号～R6年3月号まで有効</v>
      </c>
      <c r="K49" s="12"/>
      <c r="L49" s="85"/>
    </row>
    <row r="50" spans="1:12" ht="25.05" customHeight="1" thickBot="1" x14ac:dyDescent="0.5">
      <c r="A50" s="155"/>
      <c r="B50" s="156"/>
      <c r="C50" s="157"/>
      <c r="D50" s="158" t="s">
        <v>0</v>
      </c>
      <c r="E50" s="16"/>
      <c r="F50" s="16"/>
      <c r="G50" s="11"/>
      <c r="H50" s="11"/>
      <c r="I50" s="11"/>
      <c r="J50" s="11"/>
      <c r="K50" s="86"/>
      <c r="L50" s="85"/>
    </row>
    <row r="51" spans="1:12" ht="18" customHeight="1" thickTop="1" x14ac:dyDescent="0.45">
      <c r="A51" s="314" t="s">
        <v>238</v>
      </c>
      <c r="B51" s="315"/>
      <c r="C51" s="315"/>
      <c r="D51" s="316"/>
      <c r="E51" s="325" t="s">
        <v>1</v>
      </c>
      <c r="F51" s="316"/>
      <c r="G51" s="325" t="s">
        <v>2</v>
      </c>
      <c r="H51" s="316"/>
      <c r="I51" s="20" t="s">
        <v>3</v>
      </c>
      <c r="J51" s="335">
        <f>J3</f>
        <v>0</v>
      </c>
      <c r="K51" s="336"/>
      <c r="L51" s="337"/>
    </row>
    <row r="52" spans="1:12" ht="18" customHeight="1" x14ac:dyDescent="0.45">
      <c r="A52" s="351">
        <f>A4</f>
        <v>0</v>
      </c>
      <c r="B52" s="352"/>
      <c r="C52" s="352"/>
      <c r="D52" s="353"/>
      <c r="E52" s="338" t="str">
        <f>E4</f>
        <v>　　　　　月号</v>
      </c>
      <c r="F52" s="339"/>
      <c r="G52" s="326">
        <f>G4</f>
        <v>0</v>
      </c>
      <c r="H52" s="327"/>
      <c r="I52" s="22" t="s">
        <v>81</v>
      </c>
      <c r="J52" s="196">
        <f>J4</f>
        <v>0</v>
      </c>
      <c r="K52" s="197" t="s">
        <v>82</v>
      </c>
      <c r="L52" s="198">
        <f>L4</f>
        <v>0</v>
      </c>
    </row>
    <row r="53" spans="1:12" ht="18" customHeight="1" thickBot="1" x14ac:dyDescent="0.5">
      <c r="A53" s="354"/>
      <c r="B53" s="355"/>
      <c r="C53" s="355"/>
      <c r="D53" s="356"/>
      <c r="E53" s="340"/>
      <c r="F53" s="341"/>
      <c r="G53" s="328"/>
      <c r="H53" s="329"/>
      <c r="I53" s="87" t="s">
        <v>36</v>
      </c>
      <c r="J53" s="199">
        <f>J5</f>
        <v>0</v>
      </c>
      <c r="K53" s="200" t="s">
        <v>156</v>
      </c>
      <c r="L53" s="201">
        <f>L5</f>
        <v>0</v>
      </c>
    </row>
    <row r="54" spans="1:12" ht="18" customHeight="1" thickTop="1" thickBot="1" x14ac:dyDescent="0.5">
      <c r="A54" s="88"/>
      <c r="B54" s="88"/>
      <c r="C54" s="88"/>
      <c r="D54" s="25"/>
      <c r="E54" s="25"/>
      <c r="F54" s="25"/>
      <c r="G54" s="26"/>
      <c r="H54" s="27"/>
      <c r="I54" s="89" t="s">
        <v>37</v>
      </c>
      <c r="J54" s="202">
        <f>J6</f>
        <v>0</v>
      </c>
      <c r="K54" s="203" t="s">
        <v>35</v>
      </c>
      <c r="L54" s="204">
        <f>L6</f>
        <v>0</v>
      </c>
    </row>
    <row r="55" spans="1:12" ht="22.05" customHeight="1" thickTop="1" thickBot="1" x14ac:dyDescent="0.5">
      <c r="A55" s="29" t="s">
        <v>174</v>
      </c>
      <c r="B55" s="30"/>
      <c r="C55" s="31"/>
      <c r="D55" s="32"/>
      <c r="E55" s="90" t="s">
        <v>195</v>
      </c>
      <c r="F55" s="30"/>
      <c r="G55" s="34"/>
      <c r="H55" s="30"/>
      <c r="I55" s="29" t="s">
        <v>204</v>
      </c>
      <c r="J55" s="35"/>
      <c r="K55" s="31"/>
      <c r="L55" s="31"/>
    </row>
    <row r="56" spans="1:12" s="41" customFormat="1" ht="22.05" customHeight="1" x14ac:dyDescent="0.45">
      <c r="A56" s="36" t="s">
        <v>33</v>
      </c>
      <c r="B56" s="37" t="s">
        <v>4</v>
      </c>
      <c r="C56" s="38" t="s">
        <v>5</v>
      </c>
      <c r="D56" s="91" t="s">
        <v>2</v>
      </c>
      <c r="E56" s="36" t="s">
        <v>33</v>
      </c>
      <c r="F56" s="91" t="s">
        <v>4</v>
      </c>
      <c r="G56" s="92" t="s">
        <v>5</v>
      </c>
      <c r="H56" s="91" t="s">
        <v>2</v>
      </c>
      <c r="I56" s="36" t="s">
        <v>33</v>
      </c>
      <c r="J56" s="91" t="s">
        <v>4</v>
      </c>
      <c r="K56" s="92" t="s">
        <v>5</v>
      </c>
      <c r="L56" s="40" t="s">
        <v>2</v>
      </c>
    </row>
    <row r="57" spans="1:12" ht="22.05" customHeight="1" x14ac:dyDescent="0.45">
      <c r="A57" s="93" t="s">
        <v>38</v>
      </c>
      <c r="B57" s="43" t="s">
        <v>157</v>
      </c>
      <c r="C57" s="44">
        <v>380</v>
      </c>
      <c r="D57" s="94"/>
      <c r="E57" s="95" t="s">
        <v>38</v>
      </c>
      <c r="F57" s="43" t="s">
        <v>278</v>
      </c>
      <c r="G57" s="52">
        <v>355</v>
      </c>
      <c r="H57" s="66"/>
      <c r="I57" s="136" t="s">
        <v>38</v>
      </c>
      <c r="J57" s="135" t="s">
        <v>233</v>
      </c>
      <c r="K57" s="49">
        <v>220</v>
      </c>
      <c r="L57" s="47"/>
    </row>
    <row r="58" spans="1:12" ht="22.05" customHeight="1" x14ac:dyDescent="0.45">
      <c r="A58" s="97" t="s">
        <v>8</v>
      </c>
      <c r="B58" s="61" t="s">
        <v>158</v>
      </c>
      <c r="C58" s="52">
        <v>350</v>
      </c>
      <c r="D58" s="66"/>
      <c r="E58" s="95" t="s">
        <v>8</v>
      </c>
      <c r="F58" s="43" t="s">
        <v>279</v>
      </c>
      <c r="G58" s="52">
        <v>380</v>
      </c>
      <c r="H58" s="66"/>
      <c r="I58" s="96" t="s">
        <v>8</v>
      </c>
      <c r="J58" s="139" t="s">
        <v>232</v>
      </c>
      <c r="K58" s="137">
        <v>270</v>
      </c>
      <c r="L58" s="76"/>
    </row>
    <row r="59" spans="1:12" ht="22.05" customHeight="1" x14ac:dyDescent="0.45">
      <c r="A59" s="97" t="s">
        <v>39</v>
      </c>
      <c r="B59" s="61" t="s">
        <v>159</v>
      </c>
      <c r="C59" s="52">
        <v>735</v>
      </c>
      <c r="D59" s="66"/>
      <c r="E59" s="95" t="s">
        <v>39</v>
      </c>
      <c r="F59" s="61" t="s">
        <v>280</v>
      </c>
      <c r="G59" s="52">
        <v>250</v>
      </c>
      <c r="H59" s="47"/>
      <c r="I59" s="96" t="s">
        <v>230</v>
      </c>
      <c r="J59" s="140" t="s">
        <v>231</v>
      </c>
      <c r="K59" s="138">
        <v>245</v>
      </c>
      <c r="L59" s="73"/>
    </row>
    <row r="60" spans="1:12" ht="22.05" customHeight="1" x14ac:dyDescent="0.45">
      <c r="A60" s="97" t="s">
        <v>40</v>
      </c>
      <c r="B60" s="61" t="s">
        <v>160</v>
      </c>
      <c r="C60" s="52">
        <v>520</v>
      </c>
      <c r="D60" s="66"/>
      <c r="E60" s="95" t="s">
        <v>152</v>
      </c>
      <c r="F60" s="61" t="s">
        <v>281</v>
      </c>
      <c r="G60" s="52">
        <v>365</v>
      </c>
      <c r="H60" s="47"/>
      <c r="I60" s="98" t="s">
        <v>40</v>
      </c>
      <c r="J60" s="61" t="s">
        <v>175</v>
      </c>
      <c r="K60" s="52">
        <v>290</v>
      </c>
      <c r="L60" s="47"/>
    </row>
    <row r="61" spans="1:12" ht="22.05" customHeight="1" x14ac:dyDescent="0.45">
      <c r="A61" s="97" t="s">
        <v>42</v>
      </c>
      <c r="B61" s="61" t="s">
        <v>161</v>
      </c>
      <c r="C61" s="52">
        <v>285</v>
      </c>
      <c r="D61" s="66"/>
      <c r="E61" s="95" t="s">
        <v>40</v>
      </c>
      <c r="F61" s="61" t="s">
        <v>193</v>
      </c>
      <c r="G61" s="52">
        <v>475</v>
      </c>
      <c r="H61" s="47"/>
      <c r="I61" s="98" t="s">
        <v>41</v>
      </c>
      <c r="J61" s="61" t="s">
        <v>176</v>
      </c>
      <c r="K61" s="52">
        <v>235</v>
      </c>
      <c r="L61" s="47"/>
    </row>
    <row r="62" spans="1:12" ht="22.05" customHeight="1" x14ac:dyDescent="0.45">
      <c r="A62" s="97" t="s">
        <v>43</v>
      </c>
      <c r="B62" s="61" t="s">
        <v>162</v>
      </c>
      <c r="C62" s="52">
        <v>305</v>
      </c>
      <c r="D62" s="66"/>
      <c r="E62" s="95" t="s">
        <v>42</v>
      </c>
      <c r="F62" s="61" t="s">
        <v>194</v>
      </c>
      <c r="G62" s="62">
        <v>565</v>
      </c>
      <c r="H62" s="66"/>
      <c r="I62" s="98" t="s">
        <v>42</v>
      </c>
      <c r="J62" s="61" t="s">
        <v>177</v>
      </c>
      <c r="K62" s="52">
        <v>480</v>
      </c>
      <c r="L62" s="47"/>
    </row>
    <row r="63" spans="1:12" ht="22.05" customHeight="1" thickBot="1" x14ac:dyDescent="0.5">
      <c r="A63" s="97" t="s">
        <v>44</v>
      </c>
      <c r="B63" s="61" t="s">
        <v>163</v>
      </c>
      <c r="C63" s="52">
        <v>365</v>
      </c>
      <c r="D63" s="47"/>
      <c r="E63" s="99" t="s">
        <v>203</v>
      </c>
      <c r="F63" s="63" t="s">
        <v>286</v>
      </c>
      <c r="G63" s="64">
        <v>660</v>
      </c>
      <c r="H63" s="65"/>
      <c r="I63" s="98" t="s">
        <v>44</v>
      </c>
      <c r="J63" s="61" t="s">
        <v>234</v>
      </c>
      <c r="K63" s="52">
        <v>365</v>
      </c>
      <c r="L63" s="47"/>
    </row>
    <row r="64" spans="1:12" ht="22.05" customHeight="1" thickTop="1" thickBot="1" x14ac:dyDescent="0.5">
      <c r="A64" s="97" t="s">
        <v>45</v>
      </c>
      <c r="B64" s="61" t="s">
        <v>164</v>
      </c>
      <c r="C64" s="52">
        <v>250</v>
      </c>
      <c r="D64" s="47"/>
      <c r="E64" s="357" t="s">
        <v>197</v>
      </c>
      <c r="F64" s="358"/>
      <c r="G64" s="100">
        <f>SUM(G57:G63)</f>
        <v>3050</v>
      </c>
      <c r="H64" s="101">
        <f>SUM(H57:H63)</f>
        <v>0</v>
      </c>
      <c r="I64" s="98" t="s">
        <v>45</v>
      </c>
      <c r="J64" s="56" t="s">
        <v>178</v>
      </c>
      <c r="K64" s="52">
        <v>275</v>
      </c>
      <c r="L64" s="47"/>
    </row>
    <row r="65" spans="1:12" ht="22.05" customHeight="1" x14ac:dyDescent="0.45">
      <c r="A65" s="97" t="s">
        <v>173</v>
      </c>
      <c r="B65" s="61" t="s">
        <v>165</v>
      </c>
      <c r="C65" s="52">
        <v>300</v>
      </c>
      <c r="D65" s="47"/>
      <c r="E65" s="11"/>
      <c r="F65" s="11"/>
      <c r="G65" s="11"/>
      <c r="H65" s="11"/>
      <c r="I65" s="98" t="s">
        <v>46</v>
      </c>
      <c r="J65" s="61" t="s">
        <v>179</v>
      </c>
      <c r="K65" s="52">
        <v>375</v>
      </c>
      <c r="L65" s="47"/>
    </row>
    <row r="66" spans="1:12" ht="22.05" customHeight="1" x14ac:dyDescent="0.45">
      <c r="A66" s="97" t="s">
        <v>46</v>
      </c>
      <c r="B66" s="61" t="s">
        <v>166</v>
      </c>
      <c r="C66" s="52">
        <v>800</v>
      </c>
      <c r="D66" s="47"/>
      <c r="E66" s="11"/>
      <c r="F66" s="11"/>
      <c r="G66" s="11"/>
      <c r="H66" s="11"/>
      <c r="I66" s="98" t="s">
        <v>47</v>
      </c>
      <c r="J66" s="61" t="s">
        <v>180</v>
      </c>
      <c r="K66" s="52">
        <v>320</v>
      </c>
      <c r="L66" s="47"/>
    </row>
    <row r="67" spans="1:12" ht="22.05" customHeight="1" x14ac:dyDescent="0.45">
      <c r="A67" s="97" t="s">
        <v>48</v>
      </c>
      <c r="B67" s="61" t="s">
        <v>167</v>
      </c>
      <c r="C67" s="52">
        <v>590</v>
      </c>
      <c r="D67" s="47"/>
      <c r="E67" s="11"/>
      <c r="F67" s="11"/>
      <c r="G67" s="11"/>
      <c r="H67" s="11"/>
      <c r="I67" s="98" t="s">
        <v>48</v>
      </c>
      <c r="J67" s="61" t="s">
        <v>181</v>
      </c>
      <c r="K67" s="52">
        <v>270</v>
      </c>
      <c r="L67" s="47"/>
    </row>
    <row r="68" spans="1:12" ht="22.05" customHeight="1" x14ac:dyDescent="0.45">
      <c r="A68" s="97" t="s">
        <v>49</v>
      </c>
      <c r="B68" s="61" t="s">
        <v>168</v>
      </c>
      <c r="C68" s="52">
        <v>480</v>
      </c>
      <c r="D68" s="47"/>
      <c r="E68" s="11"/>
      <c r="F68" s="11"/>
      <c r="G68" s="11"/>
      <c r="H68" s="11"/>
      <c r="I68" s="98" t="s">
        <v>20</v>
      </c>
      <c r="J68" s="56" t="s">
        <v>182</v>
      </c>
      <c r="K68" s="52">
        <v>250</v>
      </c>
      <c r="L68" s="47"/>
    </row>
    <row r="69" spans="1:12" ht="22.05" customHeight="1" x14ac:dyDescent="0.45">
      <c r="A69" s="97" t="s">
        <v>50</v>
      </c>
      <c r="B69" s="61" t="s">
        <v>169</v>
      </c>
      <c r="C69" s="52">
        <v>240</v>
      </c>
      <c r="D69" s="47"/>
      <c r="E69" s="11"/>
      <c r="F69" s="11"/>
      <c r="G69" s="11"/>
      <c r="H69" s="11"/>
      <c r="I69" s="98" t="s">
        <v>49</v>
      </c>
      <c r="J69" s="61" t="s">
        <v>183</v>
      </c>
      <c r="K69" s="52">
        <v>460</v>
      </c>
      <c r="L69" s="47"/>
    </row>
    <row r="70" spans="1:12" ht="22.05" customHeight="1" x14ac:dyDescent="0.45">
      <c r="A70" s="97" t="s">
        <v>51</v>
      </c>
      <c r="B70" s="61" t="s">
        <v>170</v>
      </c>
      <c r="C70" s="52">
        <v>575</v>
      </c>
      <c r="D70" s="47"/>
      <c r="E70" s="69"/>
      <c r="F70" s="70"/>
      <c r="G70" s="71"/>
      <c r="H70" s="71"/>
      <c r="I70" s="98" t="s">
        <v>51</v>
      </c>
      <c r="J70" s="61" t="s">
        <v>184</v>
      </c>
      <c r="K70" s="52">
        <v>500</v>
      </c>
      <c r="L70" s="47"/>
    </row>
    <row r="71" spans="1:12" ht="22.05" customHeight="1" x14ac:dyDescent="0.45">
      <c r="A71" s="97" t="s">
        <v>53</v>
      </c>
      <c r="B71" s="61" t="s">
        <v>171</v>
      </c>
      <c r="C71" s="52">
        <v>335</v>
      </c>
      <c r="D71" s="47"/>
      <c r="E71" s="69"/>
      <c r="F71" s="70"/>
      <c r="G71" s="71"/>
      <c r="H71" s="71"/>
      <c r="I71" s="98" t="s">
        <v>52</v>
      </c>
      <c r="J71" s="61" t="s">
        <v>185</v>
      </c>
      <c r="K71" s="52">
        <v>400</v>
      </c>
      <c r="L71" s="47"/>
    </row>
    <row r="72" spans="1:12" ht="22.05" customHeight="1" thickBot="1" x14ac:dyDescent="0.5">
      <c r="A72" s="104" t="s">
        <v>69</v>
      </c>
      <c r="B72" s="63" t="s">
        <v>172</v>
      </c>
      <c r="C72" s="64">
        <v>670</v>
      </c>
      <c r="D72" s="65"/>
      <c r="E72" s="69"/>
      <c r="F72" s="70"/>
      <c r="G72" s="71"/>
      <c r="H72" s="105"/>
      <c r="I72" s="96" t="s">
        <v>53</v>
      </c>
      <c r="J72" s="43" t="s">
        <v>186</v>
      </c>
      <c r="K72" s="49">
        <v>740</v>
      </c>
      <c r="L72" s="58"/>
    </row>
    <row r="73" spans="1:12" ht="22.05" customHeight="1" thickTop="1" thickBot="1" x14ac:dyDescent="0.5">
      <c r="A73" s="331" t="s">
        <v>196</v>
      </c>
      <c r="B73" s="332"/>
      <c r="C73" s="100">
        <f>SUM(C57:C72)</f>
        <v>7180</v>
      </c>
      <c r="D73" s="103">
        <f>SUM(D57:D72)</f>
        <v>0</v>
      </c>
      <c r="E73" s="69"/>
      <c r="F73" s="70"/>
      <c r="G73" s="71"/>
      <c r="H73" s="105"/>
      <c r="I73" s="98" t="s">
        <v>69</v>
      </c>
      <c r="J73" s="61" t="s">
        <v>187</v>
      </c>
      <c r="K73" s="52">
        <v>200</v>
      </c>
      <c r="L73" s="47"/>
    </row>
    <row r="74" spans="1:12" ht="22.05" customHeight="1" x14ac:dyDescent="0.45">
      <c r="A74" s="69"/>
      <c r="B74" s="70"/>
      <c r="C74" s="71"/>
      <c r="D74" s="71"/>
      <c r="E74" s="69"/>
      <c r="F74" s="70"/>
      <c r="G74" s="71"/>
      <c r="H74" s="105"/>
      <c r="I74" s="98" t="s">
        <v>70</v>
      </c>
      <c r="J74" s="61" t="s">
        <v>188</v>
      </c>
      <c r="K74" s="52">
        <v>325</v>
      </c>
      <c r="L74" s="47"/>
    </row>
    <row r="75" spans="1:12" ht="22.05" customHeight="1" x14ac:dyDescent="0.45">
      <c r="A75" s="69"/>
      <c r="B75" s="70"/>
      <c r="C75" s="71"/>
      <c r="D75" s="71"/>
      <c r="E75" s="69"/>
      <c r="F75" s="70"/>
      <c r="G75" s="71"/>
      <c r="H75" s="105"/>
      <c r="I75" s="98" t="s">
        <v>71</v>
      </c>
      <c r="J75" s="61" t="s">
        <v>189</v>
      </c>
      <c r="K75" s="52">
        <v>225</v>
      </c>
      <c r="L75" s="47"/>
    </row>
    <row r="76" spans="1:12" ht="22.05" customHeight="1" thickBot="1" x14ac:dyDescent="0.5">
      <c r="A76" s="29" t="s">
        <v>198</v>
      </c>
      <c r="B76" s="102"/>
      <c r="C76" s="31"/>
      <c r="D76" s="71"/>
      <c r="E76" s="69"/>
      <c r="F76" s="70"/>
      <c r="G76" s="71"/>
      <c r="H76" s="106"/>
      <c r="I76" s="98" t="s">
        <v>72</v>
      </c>
      <c r="J76" s="61" t="s">
        <v>190</v>
      </c>
      <c r="K76" s="52">
        <v>240</v>
      </c>
      <c r="L76" s="47"/>
    </row>
    <row r="77" spans="1:12" ht="22.05" customHeight="1" x14ac:dyDescent="0.45">
      <c r="A77" s="36" t="s">
        <v>33</v>
      </c>
      <c r="B77" s="91" t="s">
        <v>4</v>
      </c>
      <c r="C77" s="92" t="s">
        <v>5</v>
      </c>
      <c r="D77" s="40" t="s">
        <v>2</v>
      </c>
      <c r="E77" s="69"/>
      <c r="F77" s="70"/>
      <c r="G77" s="71"/>
      <c r="H77" s="105"/>
      <c r="I77" s="98" t="s">
        <v>31</v>
      </c>
      <c r="J77" s="61" t="s">
        <v>191</v>
      </c>
      <c r="K77" s="52">
        <v>345</v>
      </c>
      <c r="L77" s="47"/>
    </row>
    <row r="78" spans="1:12" ht="22.05" customHeight="1" thickBot="1" x14ac:dyDescent="0.5">
      <c r="A78" s="141" t="s">
        <v>201</v>
      </c>
      <c r="B78" s="43" t="s">
        <v>199</v>
      </c>
      <c r="C78" s="49">
        <v>385</v>
      </c>
      <c r="D78" s="58"/>
      <c r="E78" s="69"/>
      <c r="F78" s="70"/>
      <c r="G78" s="71"/>
      <c r="H78" s="105"/>
      <c r="I78" s="107" t="s">
        <v>73</v>
      </c>
      <c r="J78" s="63" t="s">
        <v>192</v>
      </c>
      <c r="K78" s="64">
        <v>560</v>
      </c>
      <c r="L78" s="47"/>
    </row>
    <row r="79" spans="1:12" ht="22.05" customHeight="1" thickTop="1" thickBot="1" x14ac:dyDescent="0.5">
      <c r="A79" s="132" t="s">
        <v>202</v>
      </c>
      <c r="B79" s="63" t="s">
        <v>200</v>
      </c>
      <c r="C79" s="64">
        <v>235</v>
      </c>
      <c r="D79" s="65"/>
      <c r="E79" s="11"/>
      <c r="F79" s="70"/>
      <c r="G79" s="71"/>
      <c r="H79" s="105"/>
      <c r="I79" s="367" t="s">
        <v>206</v>
      </c>
      <c r="J79" s="368"/>
      <c r="K79" s="67">
        <f>SUM(K57:K78)</f>
        <v>7590</v>
      </c>
      <c r="L79" s="108">
        <f>SUM(L57:L78)</f>
        <v>0</v>
      </c>
    </row>
    <row r="80" spans="1:12" ht="22.05" customHeight="1" thickTop="1" thickBot="1" x14ac:dyDescent="0.5">
      <c r="A80" s="331" t="s">
        <v>205</v>
      </c>
      <c r="B80" s="332"/>
      <c r="C80" s="100">
        <f>SUM(C78:C79)</f>
        <v>620</v>
      </c>
      <c r="D80" s="103">
        <f>SUM(D78:D79)</f>
        <v>0</v>
      </c>
      <c r="E80" s="110"/>
      <c r="F80" s="11"/>
      <c r="G80" s="11"/>
      <c r="H80" s="11"/>
      <c r="I80" s="69"/>
      <c r="J80" s="70"/>
      <c r="K80" s="71"/>
      <c r="L80" s="71"/>
    </row>
    <row r="81" spans="1:13" ht="22.05" customHeight="1" thickBot="1" x14ac:dyDescent="0.5">
      <c r="A81" s="11"/>
      <c r="B81" s="11"/>
      <c r="C81" s="11"/>
      <c r="D81" s="11"/>
      <c r="E81" s="11"/>
      <c r="F81" s="110"/>
      <c r="G81" s="7"/>
      <c r="H81" s="7"/>
      <c r="I81" s="344" t="s">
        <v>54</v>
      </c>
      <c r="J81" s="345"/>
      <c r="K81" s="342">
        <f>G31+K40+G64+C73+K79+C80</f>
        <v>58775</v>
      </c>
      <c r="L81" s="343"/>
    </row>
    <row r="82" spans="1:13" ht="22.05" customHeight="1" x14ac:dyDescent="0.4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7"/>
      <c r="L82" s="7"/>
    </row>
    <row r="83" spans="1:13" ht="22.05" customHeight="1" x14ac:dyDescent="0.15">
      <c r="A83" s="169" t="s">
        <v>239</v>
      </c>
      <c r="B83" s="11"/>
      <c r="C83" s="11"/>
      <c r="D83" s="11"/>
      <c r="E83" s="11"/>
      <c r="F83" s="11"/>
      <c r="G83" s="172" t="s">
        <v>256</v>
      </c>
      <c r="H83" s="11"/>
      <c r="I83" s="11"/>
      <c r="J83" s="74"/>
      <c r="K83" s="71"/>
      <c r="L83" s="71"/>
    </row>
    <row r="84" spans="1:13" ht="22.05" customHeight="1" x14ac:dyDescent="0.45">
      <c r="A84" s="170" t="s">
        <v>253</v>
      </c>
      <c r="B84" s="11"/>
      <c r="C84" s="11"/>
      <c r="D84" s="11"/>
      <c r="E84" s="11"/>
      <c r="F84" s="11"/>
      <c r="G84" s="11"/>
      <c r="H84" s="11"/>
      <c r="I84" s="11"/>
      <c r="J84" s="74"/>
      <c r="K84" s="71"/>
      <c r="L84" s="71"/>
    </row>
    <row r="85" spans="1:13" ht="22.05" customHeight="1" x14ac:dyDescent="0.45">
      <c r="A85" s="171" t="s">
        <v>255</v>
      </c>
      <c r="B85" s="11"/>
      <c r="C85" s="11"/>
      <c r="D85" s="11"/>
      <c r="E85" s="11"/>
      <c r="F85" s="11"/>
      <c r="G85" s="11"/>
      <c r="H85" s="11"/>
      <c r="I85" s="13"/>
      <c r="J85" s="11"/>
      <c r="K85" s="71"/>
      <c r="L85" s="71"/>
    </row>
    <row r="86" spans="1:13" ht="22.05" customHeight="1" x14ac:dyDescent="0.45">
      <c r="A86" s="169" t="s">
        <v>242</v>
      </c>
      <c r="B86" s="11"/>
      <c r="C86" s="11"/>
      <c r="D86" s="11"/>
      <c r="E86" s="11"/>
      <c r="F86" s="11"/>
      <c r="G86" s="11"/>
      <c r="H86" s="11"/>
      <c r="I86" s="12"/>
      <c r="J86" s="15"/>
      <c r="K86" s="71"/>
      <c r="L86" s="71"/>
    </row>
    <row r="87" spans="1:13" ht="22.05" customHeight="1" x14ac:dyDescent="0.45">
      <c r="A87" s="170" t="s">
        <v>254</v>
      </c>
      <c r="B87" s="11"/>
      <c r="C87" s="11"/>
      <c r="D87" s="11"/>
      <c r="E87" s="11"/>
      <c r="F87" s="11"/>
      <c r="G87" s="11"/>
      <c r="H87" s="11"/>
      <c r="I87" s="134"/>
      <c r="J87" s="134"/>
      <c r="K87" s="11"/>
      <c r="L87" s="11"/>
    </row>
    <row r="88" spans="1:13" ht="22.05" customHeight="1" x14ac:dyDescent="0.45">
      <c r="A88" s="69"/>
      <c r="B88" s="70"/>
      <c r="C88" s="71"/>
      <c r="D88" s="71"/>
      <c r="E88" s="11"/>
      <c r="F88" s="11"/>
      <c r="G88" s="11"/>
      <c r="H88" s="11"/>
      <c r="I88" s="11"/>
      <c r="J88" s="11"/>
      <c r="K88" s="11"/>
      <c r="L88" s="11"/>
    </row>
    <row r="89" spans="1:13" ht="22.05" customHeight="1" thickBot="1" x14ac:dyDescent="0.5">
      <c r="A89" s="11"/>
      <c r="B89" s="192" t="s">
        <v>59</v>
      </c>
      <c r="C89" s="105"/>
      <c r="D89" s="105"/>
      <c r="E89" s="69"/>
      <c r="F89" s="333" t="str">
        <f>CHOOSE(M1,"●お申込み先","●お申込み・納品先",)</f>
        <v>●お申込み・納品先</v>
      </c>
      <c r="G89" s="333"/>
      <c r="H89" s="11"/>
      <c r="J89" s="194" t="str">
        <f>CHOOSE(M1,"●納品先","","")</f>
        <v/>
      </c>
      <c r="K89" s="11"/>
      <c r="L89" s="11"/>
    </row>
    <row r="90" spans="1:13" ht="22.2" customHeight="1" x14ac:dyDescent="0.45">
      <c r="A90" s="11"/>
      <c r="B90" s="111" t="s">
        <v>36</v>
      </c>
      <c r="C90" s="112" t="s">
        <v>56</v>
      </c>
      <c r="D90" s="113" t="s">
        <v>57</v>
      </c>
      <c r="E90" s="69"/>
      <c r="F90" s="162" t="str">
        <f>CHOOSE(M1,"株式会社まるごとメディア新潟","株式会社バーツプロダクション")</f>
        <v>株式会社バーツプロダクション</v>
      </c>
      <c r="G90" s="144"/>
      <c r="H90" s="144"/>
      <c r="I90" s="11"/>
      <c r="J90" s="333" t="str">
        <f>CHOOSE(M1,"株式会社まるごとメディア新潟","",)</f>
        <v/>
      </c>
      <c r="K90" s="333"/>
      <c r="L90" s="333"/>
      <c r="M90" s="121"/>
    </row>
    <row r="91" spans="1:13" ht="22.05" customHeight="1" x14ac:dyDescent="0.15">
      <c r="A91" s="11"/>
      <c r="B91" s="114" t="s">
        <v>55</v>
      </c>
      <c r="C91" s="363" t="s">
        <v>58</v>
      </c>
      <c r="D91" s="364"/>
      <c r="E91" s="69"/>
      <c r="F91" s="183" t="str">
        <f>CHOOSE(M1,"〒955-0092","〒940-2121")</f>
        <v>〒940-2121</v>
      </c>
      <c r="G91" s="365" t="str">
        <f>CHOOSE(M1,"　県央事務所","ポスティング部長岡営業所")</f>
        <v>ポスティング部長岡営業所</v>
      </c>
      <c r="H91" s="365"/>
      <c r="I91" s="365"/>
      <c r="J91" s="366" t="str">
        <f>CHOOSE(M1,"〒940-2121","",)</f>
        <v/>
      </c>
      <c r="K91" s="366"/>
      <c r="L91" s="366"/>
      <c r="M91" s="122"/>
    </row>
    <row r="92" spans="1:13" ht="22.05" customHeight="1" x14ac:dyDescent="0.45">
      <c r="A92" s="11"/>
      <c r="B92" s="115" t="s">
        <v>64</v>
      </c>
      <c r="C92" s="116" t="s">
        <v>61</v>
      </c>
      <c r="D92" s="117" t="s">
        <v>60</v>
      </c>
      <c r="E92" s="69"/>
      <c r="F92" s="184" t="str">
        <f>CHOOSE(M1,"新潟県三条市須頃3-31","新潟県長岡市喜多町386")</f>
        <v>新潟県長岡市喜多町386</v>
      </c>
      <c r="G92" s="144"/>
      <c r="H92" s="144"/>
      <c r="I92" s="11"/>
      <c r="J92" s="184" t="str">
        <f>CHOOSE(M1,"新潟県長岡市喜多町386","",)</f>
        <v/>
      </c>
      <c r="K92" s="11"/>
      <c r="L92" s="11"/>
    </row>
    <row r="93" spans="1:13" ht="22.05" customHeight="1" thickBot="1" x14ac:dyDescent="0.5">
      <c r="A93" s="69"/>
      <c r="B93" s="118" t="s">
        <v>65</v>
      </c>
      <c r="C93" s="119" t="s">
        <v>62</v>
      </c>
      <c r="D93" s="120" t="s">
        <v>63</v>
      </c>
      <c r="E93" s="69"/>
      <c r="F93" s="362" t="str">
        <f>CHOOSE(M1,"TEL：0256-84-8417 
FAX：0258-84-8431","TEL：0258-86-8773
FAX:0258-86-8783")</f>
        <v>TEL：0258-86-8773
FAX:0258-86-8783</v>
      </c>
      <c r="G93" s="362"/>
      <c r="H93" s="362"/>
      <c r="I93" s="11"/>
      <c r="J93" s="11"/>
      <c r="K93" s="11"/>
      <c r="L93" s="11"/>
    </row>
    <row r="94" spans="1:13" ht="22.05" customHeight="1" x14ac:dyDescent="0.45">
      <c r="A94" s="11"/>
      <c r="B94" s="109" t="s">
        <v>66</v>
      </c>
      <c r="C94" s="71"/>
      <c r="D94" s="71"/>
      <c r="E94" s="69"/>
      <c r="F94" s="361" t="str">
        <f>CHOOSE(M1,"MAIL： kenoh@maru-goto.net","MAIL：post@able-pro.com")</f>
        <v>MAIL：post@able-pro.com</v>
      </c>
      <c r="G94" s="361"/>
      <c r="H94" s="361"/>
      <c r="I94" s="11"/>
      <c r="J94" s="11"/>
      <c r="K94" s="11"/>
      <c r="L94" s="142"/>
      <c r="M94" s="124"/>
    </row>
    <row r="95" spans="1:13" ht="22.05" customHeight="1" x14ac:dyDescent="0.45">
      <c r="A95" s="11"/>
      <c r="B95" s="330" t="s">
        <v>260</v>
      </c>
      <c r="C95" s="330"/>
      <c r="D95" s="330"/>
      <c r="E95" s="110"/>
      <c r="F95" s="110"/>
      <c r="G95" s="7"/>
      <c r="H95" s="163"/>
      <c r="I95" s="11"/>
      <c r="J95" s="11"/>
      <c r="K95" s="11"/>
      <c r="L95" s="11"/>
    </row>
    <row r="96" spans="1:13" ht="22.05" customHeight="1" x14ac:dyDescent="0.45">
      <c r="A96" s="110"/>
      <c r="B96" s="330"/>
      <c r="C96" s="330"/>
      <c r="D96" s="330"/>
      <c r="E96" s="11"/>
      <c r="F96" s="11"/>
      <c r="G96" s="11"/>
      <c r="H96" s="11"/>
      <c r="I96" s="11"/>
      <c r="J96" s="11"/>
      <c r="K96" s="11"/>
      <c r="L96" s="11"/>
    </row>
    <row r="97" ht="22.05" customHeight="1" x14ac:dyDescent="0.45"/>
    <row r="98" ht="22.05" customHeight="1" x14ac:dyDescent="0.45"/>
    <row r="99" ht="22.05" customHeight="1" x14ac:dyDescent="0.45"/>
    <row r="100" ht="22.05" customHeight="1" x14ac:dyDescent="0.45"/>
    <row r="101" ht="22.05" customHeight="1" x14ac:dyDescent="0.45"/>
    <row r="102" ht="22.05" customHeight="1" x14ac:dyDescent="0.45"/>
    <row r="103" ht="22.05" customHeight="1" x14ac:dyDescent="0.45"/>
    <row r="104" ht="22.05" customHeight="1" x14ac:dyDescent="0.45"/>
    <row r="105" ht="22.05" customHeight="1" x14ac:dyDescent="0.45"/>
  </sheetData>
  <mergeCells count="33">
    <mergeCell ref="E64:F64"/>
    <mergeCell ref="I40:J40"/>
    <mergeCell ref="F94:H94"/>
    <mergeCell ref="F93:H93"/>
    <mergeCell ref="C91:D91"/>
    <mergeCell ref="G52:H53"/>
    <mergeCell ref="G91:I91"/>
    <mergeCell ref="J90:L90"/>
    <mergeCell ref="J91:L91"/>
    <mergeCell ref="I79:J79"/>
    <mergeCell ref="B95:D96"/>
    <mergeCell ref="A80:B80"/>
    <mergeCell ref="F89:G89"/>
    <mergeCell ref="J1:L1"/>
    <mergeCell ref="J51:L51"/>
    <mergeCell ref="E52:F53"/>
    <mergeCell ref="E51:F51"/>
    <mergeCell ref="E4:F5"/>
    <mergeCell ref="E3:F3"/>
    <mergeCell ref="K81:L81"/>
    <mergeCell ref="I81:J81"/>
    <mergeCell ref="A73:B73"/>
    <mergeCell ref="J3:L3"/>
    <mergeCell ref="I48:J48"/>
    <mergeCell ref="K48:L48"/>
    <mergeCell ref="A52:D53"/>
    <mergeCell ref="A3:D3"/>
    <mergeCell ref="A4:D5"/>
    <mergeCell ref="A51:D51"/>
    <mergeCell ref="E31:F31"/>
    <mergeCell ref="G51:H51"/>
    <mergeCell ref="G4:H5"/>
    <mergeCell ref="G3:H3"/>
  </mergeCells>
  <phoneticPr fontId="2"/>
  <conditionalFormatting sqref="B9:C47 B78:C79">
    <cfRule type="expression" dxfId="21" priority="4">
      <formula>IF($D9="",FALSE,$C9&lt;&gt;$D9)</formula>
    </cfRule>
  </conditionalFormatting>
  <conditionalFormatting sqref="B57:C72">
    <cfRule type="expression" dxfId="20" priority="24">
      <formula>IF($D57="",FALSE,$C57&lt;&gt;$D57)</formula>
    </cfRule>
  </conditionalFormatting>
  <conditionalFormatting sqref="B9:D47 B78:D79">
    <cfRule type="expression" dxfId="19" priority="5">
      <formula>$C9=$D9</formula>
    </cfRule>
  </conditionalFormatting>
  <conditionalFormatting sqref="B57:D72">
    <cfRule type="expression" dxfId="18" priority="32">
      <formula>$C57=$D57</formula>
    </cfRule>
  </conditionalFormatting>
  <conditionalFormatting sqref="D9:D47 D78:D79">
    <cfRule type="expression" dxfId="17" priority="3">
      <formula>IF($D9="",FALSE,$C9&lt;&gt;$D9)</formula>
    </cfRule>
  </conditionalFormatting>
  <conditionalFormatting sqref="D57:D72">
    <cfRule type="expression" dxfId="16" priority="25">
      <formula>IF($D57="",FALSE,$C57&lt;&gt;$D57)</formula>
    </cfRule>
  </conditionalFormatting>
  <conditionalFormatting sqref="F9:G30 F57:G63">
    <cfRule type="expression" dxfId="15" priority="6">
      <formula>IF($H9="",FALSE,$G9&lt;&gt;$H9)</formula>
    </cfRule>
  </conditionalFormatting>
  <conditionalFormatting sqref="F9:H30 F57:H63">
    <cfRule type="expression" dxfId="14" priority="8">
      <formula>$G9=$H9</formula>
    </cfRule>
  </conditionalFormatting>
  <conditionalFormatting sqref="H9:H30 H57:H63">
    <cfRule type="expression" dxfId="13" priority="7">
      <formula>IF($H9="",FALSE,$G9&lt;&gt;$H9)</formula>
    </cfRule>
  </conditionalFormatting>
  <conditionalFormatting sqref="J9:L39 J57:L78">
    <cfRule type="expression" dxfId="12" priority="2">
      <formula>$K9=$L9</formula>
    </cfRule>
  </conditionalFormatting>
  <conditionalFormatting sqref="J57:L78 J9:K39">
    <cfRule type="expression" dxfId="11" priority="21">
      <formula>IF($L9="",FALSE,$L9&lt;&gt;$K9)</formula>
    </cfRule>
  </conditionalFormatting>
  <conditionalFormatting sqref="L9:L39 L57:L78">
    <cfRule type="expression" dxfId="10" priority="1">
      <formula>IF($L9="",FALSE,$K9&lt;&gt;$L9)</formula>
    </cfRule>
  </conditionalFormatting>
  <dataValidations count="1">
    <dataValidation type="list" allowBlank="1" showErrorMessage="1" promptTitle="申込号をリストから選択してください" sqref="E4:F5" xr:uid="{23FEE5D6-B87A-45D8-A7A3-BB035D4B6BBC}">
      <formula1>"　　　　　月号,1月号(12/23～12/28),2月号(1/27～2/2),3月号(2/25～3/3)"</formula1>
    </dataValidation>
  </dataValidations>
  <pageMargins left="0.7" right="0.7" top="0.75" bottom="0.75" header="0.3" footer="0.3"/>
  <pageSetup paperSize="9" scale="67" fitToHeight="2" orientation="portrait" r:id="rId1"/>
  <rowBreaks count="1" manualBreakCount="1">
    <brk id="4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62F03-1451-4CF5-9D05-AF16BBF99915}">
  <sheetPr>
    <pageSetUpPr fitToPage="1"/>
  </sheetPr>
  <dimension ref="A1:M57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14" customWidth="1"/>
    <col min="2" max="2" width="15.69921875" style="14" customWidth="1"/>
    <col min="3" max="4" width="7.69921875" style="14" customWidth="1"/>
    <col min="5" max="5" width="8.69921875" style="14" customWidth="1"/>
    <col min="6" max="6" width="15.69921875" style="14" customWidth="1"/>
    <col min="7" max="8" width="7.69921875" style="14" customWidth="1"/>
    <col min="9" max="9" width="8.69921875" style="14" customWidth="1"/>
    <col min="10" max="10" width="15.69921875" style="14" customWidth="1"/>
    <col min="11" max="12" width="7.69921875" style="14" customWidth="1"/>
    <col min="13" max="21" width="8.796875" style="14"/>
    <col min="22" max="22" width="8.69921875" style="14" customWidth="1"/>
    <col min="23" max="16384" width="8.796875" style="14"/>
  </cols>
  <sheetData>
    <row r="1" spans="1:13" ht="27" customHeight="1" thickBot="1" x14ac:dyDescent="0.5">
      <c r="A1" s="375" t="s">
        <v>213</v>
      </c>
      <c r="B1" s="376"/>
      <c r="C1" s="376"/>
      <c r="D1" s="11"/>
      <c r="E1" s="11"/>
      <c r="F1" s="11"/>
      <c r="G1" s="11"/>
      <c r="H1" s="105"/>
      <c r="I1" s="334" t="s">
        <v>259</v>
      </c>
      <c r="J1" s="334"/>
      <c r="K1" s="334"/>
      <c r="L1" s="334"/>
      <c r="M1" s="174">
        <v>2</v>
      </c>
    </row>
    <row r="2" spans="1:13" ht="25.05" customHeight="1" thickTop="1" thickBot="1" x14ac:dyDescent="0.5">
      <c r="A2" s="377"/>
      <c r="B2" s="377"/>
      <c r="C2" s="377"/>
      <c r="D2" s="159" t="s">
        <v>67</v>
      </c>
      <c r="E2" s="19"/>
      <c r="F2" s="16"/>
      <c r="G2" s="178"/>
      <c r="H2" s="177"/>
      <c r="I2" s="180" t="s">
        <v>258</v>
      </c>
      <c r="J2" s="181"/>
      <c r="K2" s="181"/>
      <c r="L2" s="182"/>
    </row>
    <row r="3" spans="1:13" ht="18" customHeight="1" thickTop="1" x14ac:dyDescent="0.45">
      <c r="A3" s="314" t="s">
        <v>236</v>
      </c>
      <c r="B3" s="315"/>
      <c r="C3" s="315"/>
      <c r="D3" s="316"/>
      <c r="E3" s="325" t="s">
        <v>1</v>
      </c>
      <c r="F3" s="316"/>
      <c r="G3" s="325" t="s">
        <v>2</v>
      </c>
      <c r="H3" s="316"/>
      <c r="I3" s="179" t="s">
        <v>3</v>
      </c>
      <c r="J3" s="372"/>
      <c r="K3" s="373"/>
      <c r="L3" s="374"/>
    </row>
    <row r="4" spans="1:13" ht="18" customHeight="1" x14ac:dyDescent="0.45">
      <c r="A4" s="381"/>
      <c r="B4" s="382"/>
      <c r="C4" s="382"/>
      <c r="D4" s="383"/>
      <c r="E4" s="384" t="s">
        <v>287</v>
      </c>
      <c r="F4" s="339"/>
      <c r="G4" s="326">
        <f>D44+H28+H39+L25+L30</f>
        <v>0</v>
      </c>
      <c r="H4" s="327"/>
      <c r="I4" s="21" t="s">
        <v>81</v>
      </c>
      <c r="J4" s="205"/>
      <c r="K4" s="206" t="s">
        <v>82</v>
      </c>
      <c r="L4" s="207"/>
    </row>
    <row r="5" spans="1:13" ht="18" customHeight="1" thickBot="1" x14ac:dyDescent="0.5">
      <c r="A5" s="320"/>
      <c r="B5" s="321"/>
      <c r="C5" s="321"/>
      <c r="D5" s="322"/>
      <c r="E5" s="385"/>
      <c r="F5" s="341"/>
      <c r="G5" s="328"/>
      <c r="H5" s="329"/>
      <c r="I5" s="22" t="s">
        <v>36</v>
      </c>
      <c r="J5" s="213"/>
      <c r="K5" s="197" t="s">
        <v>34</v>
      </c>
      <c r="L5" s="214"/>
    </row>
    <row r="6" spans="1:13" ht="18" customHeight="1" thickTop="1" thickBot="1" x14ac:dyDescent="0.5">
      <c r="A6" s="133" t="s">
        <v>80</v>
      </c>
      <c r="B6" s="23"/>
      <c r="C6" s="23"/>
      <c r="D6" s="24"/>
      <c r="E6" s="25"/>
      <c r="G6" s="26"/>
      <c r="H6" s="27"/>
      <c r="I6" s="28" t="s">
        <v>37</v>
      </c>
      <c r="J6" s="215"/>
      <c r="K6" s="211" t="s">
        <v>35</v>
      </c>
      <c r="L6" s="216"/>
    </row>
    <row r="7" spans="1:13" ht="22.05" customHeight="1" thickTop="1" thickBot="1" x14ac:dyDescent="0.5">
      <c r="A7" s="29" t="s">
        <v>129</v>
      </c>
      <c r="B7" s="30"/>
      <c r="C7" s="31"/>
      <c r="D7" s="32"/>
      <c r="E7" s="125" t="s">
        <v>153</v>
      </c>
      <c r="F7" s="33"/>
      <c r="G7" s="34"/>
      <c r="H7" s="30"/>
      <c r="I7" s="29" t="s">
        <v>223</v>
      </c>
      <c r="J7" s="35"/>
      <c r="K7" s="31"/>
      <c r="L7" s="11"/>
    </row>
    <row r="8" spans="1:13" s="41" customFormat="1" ht="22.05" customHeight="1" x14ac:dyDescent="0.45">
      <c r="A8" s="36" t="s">
        <v>33</v>
      </c>
      <c r="B8" s="37" t="s">
        <v>4</v>
      </c>
      <c r="C8" s="38" t="s">
        <v>5</v>
      </c>
      <c r="D8" s="40" t="s">
        <v>2</v>
      </c>
      <c r="E8" s="37" t="s">
        <v>33</v>
      </c>
      <c r="F8" s="37" t="s">
        <v>4</v>
      </c>
      <c r="G8" s="38" t="s">
        <v>5</v>
      </c>
      <c r="H8" s="40" t="s">
        <v>2</v>
      </c>
      <c r="I8" s="37" t="s">
        <v>33</v>
      </c>
      <c r="J8" s="37" t="s">
        <v>4</v>
      </c>
      <c r="K8" s="38" t="s">
        <v>5</v>
      </c>
      <c r="L8" s="40" t="s">
        <v>2</v>
      </c>
    </row>
    <row r="9" spans="1:13" ht="22.05" customHeight="1" x14ac:dyDescent="0.45">
      <c r="A9" s="42" t="s">
        <v>46</v>
      </c>
      <c r="B9" s="43" t="s">
        <v>88</v>
      </c>
      <c r="C9" s="44">
        <v>475</v>
      </c>
      <c r="D9" s="8"/>
      <c r="E9" s="190" t="s">
        <v>38</v>
      </c>
      <c r="F9" s="48" t="s">
        <v>298</v>
      </c>
      <c r="G9" s="44">
        <v>150</v>
      </c>
      <c r="H9" s="8"/>
      <c r="I9" s="93" t="s">
        <v>38</v>
      </c>
      <c r="J9" s="43" t="s">
        <v>157</v>
      </c>
      <c r="K9" s="44">
        <v>380</v>
      </c>
      <c r="L9" s="2"/>
    </row>
    <row r="10" spans="1:13" ht="22.05" customHeight="1" x14ac:dyDescent="0.45">
      <c r="A10" s="46" t="s">
        <v>48</v>
      </c>
      <c r="B10" s="51" t="s">
        <v>300</v>
      </c>
      <c r="C10" s="52">
        <v>500</v>
      </c>
      <c r="D10" s="1"/>
      <c r="E10" s="59" t="s">
        <v>306</v>
      </c>
      <c r="F10" s="43" t="s">
        <v>299</v>
      </c>
      <c r="G10" s="49">
        <v>255</v>
      </c>
      <c r="H10" s="2"/>
      <c r="I10" s="97" t="s">
        <v>8</v>
      </c>
      <c r="J10" s="61" t="s">
        <v>158</v>
      </c>
      <c r="K10" s="52">
        <v>350</v>
      </c>
      <c r="L10" s="1"/>
    </row>
    <row r="11" spans="1:13" ht="22.05" customHeight="1" x14ac:dyDescent="0.45">
      <c r="A11" s="46" t="s">
        <v>49</v>
      </c>
      <c r="B11" s="51" t="s">
        <v>90</v>
      </c>
      <c r="C11" s="52">
        <v>820</v>
      </c>
      <c r="D11" s="1"/>
      <c r="E11" s="55" t="s">
        <v>8</v>
      </c>
      <c r="F11" s="56" t="s">
        <v>284</v>
      </c>
      <c r="G11" s="52">
        <v>335</v>
      </c>
      <c r="H11" s="1"/>
      <c r="I11" s="97" t="s">
        <v>39</v>
      </c>
      <c r="J11" s="61" t="s">
        <v>159</v>
      </c>
      <c r="K11" s="52">
        <v>735</v>
      </c>
      <c r="L11" s="1"/>
    </row>
    <row r="12" spans="1:13" ht="22.05" customHeight="1" x14ac:dyDescent="0.45">
      <c r="A12" s="46" t="s">
        <v>51</v>
      </c>
      <c r="B12" s="51" t="s">
        <v>91</v>
      </c>
      <c r="C12" s="52">
        <v>385</v>
      </c>
      <c r="D12" s="1"/>
      <c r="E12" s="59" t="s">
        <v>39</v>
      </c>
      <c r="F12" s="43" t="s">
        <v>292</v>
      </c>
      <c r="G12" s="49">
        <v>190</v>
      </c>
      <c r="H12" s="2"/>
      <c r="I12" s="97" t="s">
        <v>40</v>
      </c>
      <c r="J12" s="61" t="s">
        <v>160</v>
      </c>
      <c r="K12" s="52">
        <v>520</v>
      </c>
      <c r="L12" s="1"/>
    </row>
    <row r="13" spans="1:13" ht="22.05" customHeight="1" x14ac:dyDescent="0.45">
      <c r="A13" s="46" t="s">
        <v>52</v>
      </c>
      <c r="B13" s="51" t="s">
        <v>92</v>
      </c>
      <c r="C13" s="52">
        <v>365</v>
      </c>
      <c r="D13" s="1"/>
      <c r="E13" s="59" t="s">
        <v>294</v>
      </c>
      <c r="F13" s="43" t="s">
        <v>293</v>
      </c>
      <c r="G13" s="49">
        <v>145</v>
      </c>
      <c r="H13" s="2"/>
      <c r="I13" s="97" t="s">
        <v>42</v>
      </c>
      <c r="J13" s="61" t="s">
        <v>161</v>
      </c>
      <c r="K13" s="52">
        <v>285</v>
      </c>
      <c r="L13" s="1"/>
    </row>
    <row r="14" spans="1:13" ht="22.05" customHeight="1" x14ac:dyDescent="0.45">
      <c r="A14" s="46" t="s">
        <v>53</v>
      </c>
      <c r="B14" s="51" t="s">
        <v>93</v>
      </c>
      <c r="C14" s="52">
        <v>340</v>
      </c>
      <c r="D14" s="1"/>
      <c r="E14" s="55" t="s">
        <v>152</v>
      </c>
      <c r="F14" s="61" t="s">
        <v>130</v>
      </c>
      <c r="G14" s="52">
        <v>360</v>
      </c>
      <c r="H14" s="1"/>
      <c r="I14" s="97" t="s">
        <v>43</v>
      </c>
      <c r="J14" s="61" t="s">
        <v>162</v>
      </c>
      <c r="K14" s="52">
        <v>305</v>
      </c>
      <c r="L14" s="1"/>
    </row>
    <row r="15" spans="1:13" ht="22.05" customHeight="1" x14ac:dyDescent="0.45">
      <c r="A15" s="46" t="s">
        <v>68</v>
      </c>
      <c r="B15" s="51" t="s">
        <v>94</v>
      </c>
      <c r="C15" s="52">
        <v>395</v>
      </c>
      <c r="D15" s="1"/>
      <c r="E15" s="55" t="s">
        <v>295</v>
      </c>
      <c r="F15" s="61" t="s">
        <v>291</v>
      </c>
      <c r="G15" s="52">
        <v>395</v>
      </c>
      <c r="H15" s="1"/>
      <c r="I15" s="97" t="s">
        <v>44</v>
      </c>
      <c r="J15" s="61" t="s">
        <v>163</v>
      </c>
      <c r="K15" s="52">
        <v>365</v>
      </c>
      <c r="L15" s="1"/>
    </row>
    <row r="16" spans="1:13" ht="22.05" customHeight="1" x14ac:dyDescent="0.45">
      <c r="A16" s="46" t="s">
        <v>69</v>
      </c>
      <c r="B16" s="51" t="s">
        <v>95</v>
      </c>
      <c r="C16" s="52">
        <v>455</v>
      </c>
      <c r="D16" s="1"/>
      <c r="E16" s="55" t="s">
        <v>296</v>
      </c>
      <c r="F16" s="61" t="s">
        <v>290</v>
      </c>
      <c r="G16" s="52">
        <v>460</v>
      </c>
      <c r="H16" s="1"/>
      <c r="I16" s="97" t="s">
        <v>45</v>
      </c>
      <c r="J16" s="61" t="s">
        <v>164</v>
      </c>
      <c r="K16" s="52">
        <v>250</v>
      </c>
      <c r="L16" s="1"/>
    </row>
    <row r="17" spans="1:12" ht="22.05" customHeight="1" x14ac:dyDescent="0.45">
      <c r="A17" s="46" t="s">
        <v>72</v>
      </c>
      <c r="B17" s="51" t="s">
        <v>96</v>
      </c>
      <c r="C17" s="52">
        <v>455</v>
      </c>
      <c r="D17" s="1"/>
      <c r="E17" s="55" t="s">
        <v>42</v>
      </c>
      <c r="F17" s="61" t="s">
        <v>132</v>
      </c>
      <c r="G17" s="52">
        <v>670</v>
      </c>
      <c r="H17" s="1"/>
      <c r="I17" s="97" t="s">
        <v>173</v>
      </c>
      <c r="J17" s="61" t="s">
        <v>165</v>
      </c>
      <c r="K17" s="52">
        <v>300</v>
      </c>
      <c r="L17" s="1"/>
    </row>
    <row r="18" spans="1:12" ht="22.05" customHeight="1" x14ac:dyDescent="0.45">
      <c r="A18" s="46" t="s">
        <v>31</v>
      </c>
      <c r="B18" s="51" t="s">
        <v>97</v>
      </c>
      <c r="C18" s="52">
        <v>330</v>
      </c>
      <c r="D18" s="1"/>
      <c r="E18" s="55" t="s">
        <v>44</v>
      </c>
      <c r="F18" s="61" t="s">
        <v>218</v>
      </c>
      <c r="G18" s="52">
        <v>430</v>
      </c>
      <c r="H18" s="1"/>
      <c r="I18" s="97" t="s">
        <v>46</v>
      </c>
      <c r="J18" s="61" t="s">
        <v>166</v>
      </c>
      <c r="K18" s="52">
        <v>800</v>
      </c>
      <c r="L18" s="1"/>
    </row>
    <row r="19" spans="1:12" ht="22.05" customHeight="1" x14ac:dyDescent="0.45">
      <c r="A19" s="46" t="s">
        <v>73</v>
      </c>
      <c r="B19" s="51" t="s">
        <v>98</v>
      </c>
      <c r="C19" s="52">
        <v>515</v>
      </c>
      <c r="D19" s="1"/>
      <c r="E19" s="55" t="s">
        <v>45</v>
      </c>
      <c r="F19" s="61" t="s">
        <v>237</v>
      </c>
      <c r="G19" s="52">
        <v>415</v>
      </c>
      <c r="H19" s="1"/>
      <c r="I19" s="97" t="s">
        <v>48</v>
      </c>
      <c r="J19" s="61" t="s">
        <v>167</v>
      </c>
      <c r="K19" s="52">
        <v>590</v>
      </c>
      <c r="L19" s="1"/>
    </row>
    <row r="20" spans="1:12" ht="22.05" customHeight="1" x14ac:dyDescent="0.45">
      <c r="A20" s="46" t="s">
        <v>32</v>
      </c>
      <c r="B20" s="51" t="s">
        <v>99</v>
      </c>
      <c r="C20" s="52">
        <v>350</v>
      </c>
      <c r="D20" s="1"/>
      <c r="E20" s="55" t="s">
        <v>46</v>
      </c>
      <c r="F20" s="61" t="s">
        <v>219</v>
      </c>
      <c r="G20" s="52">
        <v>320</v>
      </c>
      <c r="H20" s="1"/>
      <c r="I20" s="97" t="s">
        <v>49</v>
      </c>
      <c r="J20" s="61" t="s">
        <v>168</v>
      </c>
      <c r="K20" s="52">
        <v>480</v>
      </c>
      <c r="L20" s="1"/>
    </row>
    <row r="21" spans="1:12" ht="22.05" customHeight="1" x14ac:dyDescent="0.45">
      <c r="A21" s="46" t="s">
        <v>6</v>
      </c>
      <c r="B21" s="51" t="s">
        <v>100</v>
      </c>
      <c r="C21" s="52">
        <v>685</v>
      </c>
      <c r="D21" s="1"/>
      <c r="E21" s="55" t="s">
        <v>47</v>
      </c>
      <c r="F21" s="61" t="s">
        <v>220</v>
      </c>
      <c r="G21" s="52">
        <v>425</v>
      </c>
      <c r="H21" s="1"/>
      <c r="I21" s="97" t="s">
        <v>50</v>
      </c>
      <c r="J21" s="61" t="s">
        <v>169</v>
      </c>
      <c r="K21" s="52">
        <v>240</v>
      </c>
      <c r="L21" s="1"/>
    </row>
    <row r="22" spans="1:12" ht="22.05" customHeight="1" x14ac:dyDescent="0.45">
      <c r="A22" s="46" t="s">
        <v>9</v>
      </c>
      <c r="B22" s="51" t="s">
        <v>101</v>
      </c>
      <c r="C22" s="52">
        <v>380</v>
      </c>
      <c r="D22" s="1"/>
      <c r="E22" s="55" t="s">
        <v>48</v>
      </c>
      <c r="F22" s="61" t="s">
        <v>137</v>
      </c>
      <c r="G22" s="52">
        <v>850</v>
      </c>
      <c r="H22" s="1"/>
      <c r="I22" s="97" t="s">
        <v>51</v>
      </c>
      <c r="J22" s="61" t="s">
        <v>170</v>
      </c>
      <c r="K22" s="52">
        <v>575</v>
      </c>
      <c r="L22" s="1"/>
    </row>
    <row r="23" spans="1:12" ht="22.05" customHeight="1" x14ac:dyDescent="0.45">
      <c r="A23" s="46" t="s">
        <v>10</v>
      </c>
      <c r="B23" s="51" t="s">
        <v>265</v>
      </c>
      <c r="C23" s="52">
        <v>310</v>
      </c>
      <c r="D23" s="1"/>
      <c r="E23" s="55" t="s">
        <v>6</v>
      </c>
      <c r="F23" s="61" t="s">
        <v>221</v>
      </c>
      <c r="G23" s="66">
        <v>435</v>
      </c>
      <c r="H23" s="1"/>
      <c r="I23" s="97" t="s">
        <v>53</v>
      </c>
      <c r="J23" s="61" t="s">
        <v>171</v>
      </c>
      <c r="K23" s="52">
        <v>335</v>
      </c>
      <c r="L23" s="1"/>
    </row>
    <row r="24" spans="1:12" ht="22.05" customHeight="1" thickBot="1" x14ac:dyDescent="0.5">
      <c r="A24" s="46" t="s">
        <v>124</v>
      </c>
      <c r="B24" s="51" t="s">
        <v>102</v>
      </c>
      <c r="C24" s="52">
        <v>290</v>
      </c>
      <c r="D24" s="1"/>
      <c r="E24" s="59" t="s">
        <v>9</v>
      </c>
      <c r="F24" s="43" t="s">
        <v>222</v>
      </c>
      <c r="G24" s="49">
        <v>510</v>
      </c>
      <c r="H24" s="2"/>
      <c r="I24" s="104" t="s">
        <v>69</v>
      </c>
      <c r="J24" s="63" t="s">
        <v>172</v>
      </c>
      <c r="K24" s="64">
        <v>670</v>
      </c>
      <c r="L24" s="5"/>
    </row>
    <row r="25" spans="1:12" ht="22.05" customHeight="1" thickTop="1" thickBot="1" x14ac:dyDescent="0.5">
      <c r="A25" s="46" t="s">
        <v>13</v>
      </c>
      <c r="B25" s="51" t="s">
        <v>268</v>
      </c>
      <c r="C25" s="52">
        <v>205</v>
      </c>
      <c r="D25" s="1"/>
      <c r="E25" s="55" t="s">
        <v>10</v>
      </c>
      <c r="F25" s="61" t="s">
        <v>145</v>
      </c>
      <c r="G25" s="52">
        <v>670</v>
      </c>
      <c r="H25" s="1"/>
      <c r="I25" s="331" t="s">
        <v>196</v>
      </c>
      <c r="J25" s="332"/>
      <c r="K25" s="126">
        <f>SUM(K9:K24)</f>
        <v>7180</v>
      </c>
      <c r="L25" s="108">
        <f>SUM(L9:L24)</f>
        <v>0</v>
      </c>
    </row>
    <row r="26" spans="1:12" ht="22.05" customHeight="1" x14ac:dyDescent="0.45">
      <c r="A26" s="46" t="s">
        <v>270</v>
      </c>
      <c r="B26" s="51" t="s">
        <v>269</v>
      </c>
      <c r="C26" s="52">
        <v>240</v>
      </c>
      <c r="D26" s="1"/>
      <c r="E26" s="147" t="s">
        <v>12</v>
      </c>
      <c r="F26" s="148" t="s">
        <v>146</v>
      </c>
      <c r="G26" s="149">
        <v>450</v>
      </c>
      <c r="H26" s="150"/>
      <c r="I26" s="69"/>
      <c r="J26" s="70"/>
      <c r="K26" s="71"/>
      <c r="L26" s="9"/>
    </row>
    <row r="27" spans="1:12" ht="22.05" customHeight="1" thickBot="1" x14ac:dyDescent="0.5">
      <c r="A27" s="46" t="s">
        <v>15</v>
      </c>
      <c r="B27" s="51" t="s">
        <v>104</v>
      </c>
      <c r="C27" s="52">
        <v>565</v>
      </c>
      <c r="D27" s="1"/>
      <c r="E27" s="151" t="s">
        <v>17</v>
      </c>
      <c r="F27" s="63" t="s">
        <v>149</v>
      </c>
      <c r="G27" s="64">
        <v>1045</v>
      </c>
      <c r="H27" s="5"/>
      <c r="I27" s="29" t="s">
        <v>198</v>
      </c>
      <c r="J27" s="102"/>
      <c r="K27" s="31"/>
      <c r="L27" s="71"/>
    </row>
    <row r="28" spans="1:12" ht="22.05" customHeight="1" thickTop="1" thickBot="1" x14ac:dyDescent="0.5">
      <c r="A28" s="46" t="s">
        <v>125</v>
      </c>
      <c r="B28" s="51" t="s">
        <v>214</v>
      </c>
      <c r="C28" s="52">
        <v>360</v>
      </c>
      <c r="D28" s="1"/>
      <c r="E28" s="379" t="s">
        <v>155</v>
      </c>
      <c r="F28" s="380"/>
      <c r="G28" s="67">
        <f>SUM(G9:G27)</f>
        <v>8510</v>
      </c>
      <c r="H28" s="103">
        <f>SUM(H9:H27)</f>
        <v>0</v>
      </c>
      <c r="I28" s="36" t="s">
        <v>33</v>
      </c>
      <c r="J28" s="91" t="s">
        <v>4</v>
      </c>
      <c r="K28" s="92" t="s">
        <v>5</v>
      </c>
      <c r="L28" s="40" t="s">
        <v>2</v>
      </c>
    </row>
    <row r="29" spans="1:12" ht="22.05" customHeight="1" thickBot="1" x14ac:dyDescent="0.5">
      <c r="A29" s="46" t="s">
        <v>22</v>
      </c>
      <c r="B29" s="51" t="s">
        <v>106</v>
      </c>
      <c r="C29" s="52">
        <v>615</v>
      </c>
      <c r="D29" s="1"/>
      <c r="E29" s="69"/>
      <c r="F29" s="70"/>
      <c r="G29" s="71"/>
      <c r="H29" s="9"/>
      <c r="I29" s="152" t="s">
        <v>201</v>
      </c>
      <c r="J29" s="153" t="s">
        <v>199</v>
      </c>
      <c r="K29" s="146">
        <v>385</v>
      </c>
      <c r="L29" s="154"/>
    </row>
    <row r="30" spans="1:12" ht="22.05" customHeight="1" thickTop="1" thickBot="1" x14ac:dyDescent="0.5">
      <c r="A30" s="46" t="s">
        <v>307</v>
      </c>
      <c r="B30" s="51" t="s">
        <v>273</v>
      </c>
      <c r="C30" s="52">
        <v>230</v>
      </c>
      <c r="D30" s="1"/>
      <c r="E30" s="90" t="s">
        <v>195</v>
      </c>
      <c r="F30" s="30"/>
      <c r="G30" s="34"/>
      <c r="H30" s="30"/>
      <c r="I30" s="331" t="s">
        <v>205</v>
      </c>
      <c r="J30" s="332"/>
      <c r="K30" s="126">
        <f>SUM(K28:K29)</f>
        <v>385</v>
      </c>
      <c r="L30" s="108">
        <f>SUM(L28:L29)</f>
        <v>0</v>
      </c>
    </row>
    <row r="31" spans="1:12" ht="22.05" customHeight="1" x14ac:dyDescent="0.45">
      <c r="A31" s="46" t="s">
        <v>308</v>
      </c>
      <c r="B31" s="51" t="s">
        <v>274</v>
      </c>
      <c r="C31" s="52">
        <v>280</v>
      </c>
      <c r="D31" s="1"/>
      <c r="E31" s="36" t="s">
        <v>33</v>
      </c>
      <c r="F31" s="91" t="s">
        <v>4</v>
      </c>
      <c r="G31" s="92" t="s">
        <v>5</v>
      </c>
      <c r="H31" s="40" t="s">
        <v>2</v>
      </c>
      <c r="I31" s="69"/>
      <c r="J31" s="11"/>
      <c r="K31" s="11"/>
      <c r="L31" s="105"/>
    </row>
    <row r="32" spans="1:12" ht="22.05" customHeight="1" x14ac:dyDescent="0.15">
      <c r="A32" s="46" t="s">
        <v>74</v>
      </c>
      <c r="B32" s="51" t="s">
        <v>109</v>
      </c>
      <c r="C32" s="52">
        <v>605</v>
      </c>
      <c r="D32" s="1"/>
      <c r="E32" s="95" t="s">
        <v>38</v>
      </c>
      <c r="F32" s="43" t="s">
        <v>278</v>
      </c>
      <c r="G32" s="52">
        <v>355</v>
      </c>
      <c r="H32" s="1"/>
      <c r="I32" s="69"/>
      <c r="J32" s="195" t="s">
        <v>79</v>
      </c>
      <c r="K32" s="71"/>
      <c r="L32" s="9"/>
    </row>
    <row r="33" spans="1:13" ht="22.05" customHeight="1" x14ac:dyDescent="0.45">
      <c r="A33" s="46" t="s">
        <v>11</v>
      </c>
      <c r="B33" s="51" t="s">
        <v>115</v>
      </c>
      <c r="C33" s="52">
        <v>310</v>
      </c>
      <c r="D33" s="1"/>
      <c r="E33" s="95" t="s">
        <v>8</v>
      </c>
      <c r="F33" s="43" t="s">
        <v>279</v>
      </c>
      <c r="G33" s="52">
        <v>380</v>
      </c>
      <c r="H33" s="1"/>
      <c r="I33" s="69"/>
      <c r="J33" s="127" t="s">
        <v>311</v>
      </c>
      <c r="K33" s="71"/>
      <c r="L33" s="71"/>
    </row>
    <row r="34" spans="1:13" ht="22.05" customHeight="1" x14ac:dyDescent="0.45">
      <c r="A34" s="46" t="s">
        <v>14</v>
      </c>
      <c r="B34" s="51" t="s">
        <v>116</v>
      </c>
      <c r="C34" s="52">
        <v>615</v>
      </c>
      <c r="D34" s="1"/>
      <c r="E34" s="95" t="s">
        <v>309</v>
      </c>
      <c r="F34" s="61" t="s">
        <v>302</v>
      </c>
      <c r="G34" s="52">
        <v>250</v>
      </c>
      <c r="H34" s="1"/>
      <c r="I34" s="69"/>
      <c r="J34" s="128" t="s">
        <v>304</v>
      </c>
      <c r="K34" s="71"/>
      <c r="L34" s="71"/>
    </row>
    <row r="35" spans="1:13" ht="22.05" customHeight="1" x14ac:dyDescent="0.45">
      <c r="A35" s="42" t="s">
        <v>16</v>
      </c>
      <c r="B35" s="75" t="s">
        <v>117</v>
      </c>
      <c r="C35" s="49">
        <v>430</v>
      </c>
      <c r="D35" s="3"/>
      <c r="E35" s="95" t="s">
        <v>310</v>
      </c>
      <c r="F35" s="61" t="s">
        <v>303</v>
      </c>
      <c r="G35" s="52">
        <v>365</v>
      </c>
      <c r="H35" s="1"/>
      <c r="I35" s="11"/>
      <c r="J35" s="330" t="s">
        <v>260</v>
      </c>
      <c r="K35" s="330"/>
      <c r="L35" s="330"/>
    </row>
    <row r="36" spans="1:13" ht="22.05" customHeight="1" x14ac:dyDescent="0.45">
      <c r="A36" s="46" t="s">
        <v>18</v>
      </c>
      <c r="B36" s="51" t="s">
        <v>118</v>
      </c>
      <c r="C36" s="52">
        <v>730</v>
      </c>
      <c r="D36" s="3"/>
      <c r="E36" s="95" t="s">
        <v>40</v>
      </c>
      <c r="F36" s="61" t="s">
        <v>193</v>
      </c>
      <c r="G36" s="52">
        <v>475</v>
      </c>
      <c r="H36" s="1"/>
      <c r="I36" s="11"/>
      <c r="J36" s="330"/>
      <c r="K36" s="330"/>
      <c r="L36" s="330"/>
    </row>
    <row r="37" spans="1:13" ht="22.05" customHeight="1" x14ac:dyDescent="0.2">
      <c r="A37" s="46" t="s">
        <v>21</v>
      </c>
      <c r="B37" s="51" t="s">
        <v>119</v>
      </c>
      <c r="C37" s="52">
        <v>525</v>
      </c>
      <c r="D37" s="3"/>
      <c r="E37" s="95" t="s">
        <v>42</v>
      </c>
      <c r="F37" s="61" t="s">
        <v>194</v>
      </c>
      <c r="G37" s="62">
        <v>565</v>
      </c>
      <c r="H37" s="1"/>
      <c r="I37" s="11"/>
      <c r="J37" s="160"/>
      <c r="K37" s="11"/>
      <c r="L37" s="71"/>
    </row>
    <row r="38" spans="1:13" ht="22.05" customHeight="1" thickBot="1" x14ac:dyDescent="0.5">
      <c r="A38" s="46" t="s">
        <v>23</v>
      </c>
      <c r="B38" s="51" t="s">
        <v>120</v>
      </c>
      <c r="C38" s="52">
        <v>740</v>
      </c>
      <c r="D38" s="4"/>
      <c r="E38" s="99" t="s">
        <v>203</v>
      </c>
      <c r="F38" s="63" t="s">
        <v>286</v>
      </c>
      <c r="G38" s="64">
        <v>660</v>
      </c>
      <c r="H38" s="5"/>
      <c r="I38" s="11"/>
      <c r="J38" s="333" t="str">
        <f>CHOOSE(M1,"●お申込み先","●お申込み・納品先",)</f>
        <v>●お申込み・納品先</v>
      </c>
      <c r="K38" s="333"/>
      <c r="L38" s="11"/>
    </row>
    <row r="39" spans="1:13" ht="22.05" customHeight="1" thickTop="1" thickBot="1" x14ac:dyDescent="0.5">
      <c r="A39" s="46" t="s">
        <v>25</v>
      </c>
      <c r="B39" s="51" t="s">
        <v>289</v>
      </c>
      <c r="C39" s="52">
        <v>580</v>
      </c>
      <c r="D39" s="3"/>
      <c r="E39" s="357" t="s">
        <v>197</v>
      </c>
      <c r="F39" s="358"/>
      <c r="G39" s="126">
        <f>SUM(G32:G38)</f>
        <v>3050</v>
      </c>
      <c r="H39" s="108">
        <f>SUM(H32:H38)</f>
        <v>0</v>
      </c>
      <c r="I39" s="11"/>
      <c r="J39" s="168" t="str">
        <f>CHOOSE(M1,"株式会社まるごとメディア新潟","株式会社バーツプロダクション")</f>
        <v>株式会社バーツプロダクション</v>
      </c>
      <c r="K39" s="144"/>
      <c r="L39" s="144"/>
      <c r="M39" s="11"/>
    </row>
    <row r="40" spans="1:13" ht="22.05" customHeight="1" x14ac:dyDescent="0.15">
      <c r="A40" s="42" t="s">
        <v>28</v>
      </c>
      <c r="B40" s="75" t="s">
        <v>215</v>
      </c>
      <c r="C40" s="49">
        <v>410</v>
      </c>
      <c r="D40" s="6"/>
      <c r="E40" s="11"/>
      <c r="F40" s="11"/>
      <c r="G40" s="11"/>
      <c r="H40" s="11"/>
      <c r="I40" s="11"/>
      <c r="J40" s="183" t="str">
        <f>CHOOSE(M1,"〒955-0092","〒940-2121")</f>
        <v>〒940-2121</v>
      </c>
      <c r="K40" s="365" t="str">
        <f>CHOOSE(M1,"　県央事務所","長岡営業所")</f>
        <v>長岡営業所</v>
      </c>
      <c r="L40" s="365"/>
      <c r="M40" s="185"/>
    </row>
    <row r="41" spans="1:13" ht="22.05" customHeight="1" thickBot="1" x14ac:dyDescent="0.5">
      <c r="A41" s="46" t="s">
        <v>216</v>
      </c>
      <c r="B41" s="51" t="s">
        <v>217</v>
      </c>
      <c r="C41" s="52">
        <v>355</v>
      </c>
      <c r="D41" s="1"/>
      <c r="E41" s="69"/>
      <c r="F41" s="70"/>
      <c r="G41" s="71"/>
      <c r="H41" s="9"/>
      <c r="I41" s="78"/>
      <c r="J41" s="193" t="str">
        <f>CHOOSE(M1,"新潟県三条市須頃3-31","新潟県長岡市喜多町386")</f>
        <v>新潟県長岡市喜多町386</v>
      </c>
      <c r="K41" s="144"/>
      <c r="L41" s="144"/>
      <c r="M41" s="11"/>
    </row>
    <row r="42" spans="1:13" ht="22.05" customHeight="1" thickBot="1" x14ac:dyDescent="0.5">
      <c r="A42" s="46" t="s">
        <v>29</v>
      </c>
      <c r="B42" s="51" t="s">
        <v>288</v>
      </c>
      <c r="C42" s="52">
        <v>765</v>
      </c>
      <c r="D42" s="1"/>
      <c r="E42" s="344" t="s">
        <v>54</v>
      </c>
      <c r="F42" s="345"/>
      <c r="G42" s="342">
        <f>C44+G28+G39+K25+K30</f>
        <v>35135</v>
      </c>
      <c r="H42" s="369"/>
      <c r="I42" s="78"/>
      <c r="J42" s="362" t="str">
        <f>CHOOSE(M1,"TEL：0256-84-8417
FAX：0258-84-8431","TEL：0258-86-8773
FAX:0258-86-8783")</f>
        <v>TEL：0258-86-8773
FAX:0258-86-8783</v>
      </c>
      <c r="K42" s="362"/>
      <c r="L42" s="362"/>
      <c r="M42" s="11"/>
    </row>
    <row r="43" spans="1:13" ht="22.05" customHeight="1" thickBot="1" x14ac:dyDescent="0.5">
      <c r="A43" s="129" t="s">
        <v>128</v>
      </c>
      <c r="B43" s="130" t="s">
        <v>123</v>
      </c>
      <c r="C43" s="64">
        <v>400</v>
      </c>
      <c r="D43" s="5"/>
      <c r="E43" s="11"/>
      <c r="F43" s="11"/>
      <c r="G43" s="11"/>
      <c r="H43" s="74"/>
      <c r="I43" s="69"/>
      <c r="J43" s="361" t="str">
        <f>CHOOSE(M1,"MAIL：kenoh@maru-goto.net","MAIL：post@able-pro.com")</f>
        <v>MAIL：post@able-pro.com</v>
      </c>
      <c r="K43" s="361"/>
      <c r="L43" s="361"/>
      <c r="M43" s="11"/>
    </row>
    <row r="44" spans="1:13" ht="22.05" customHeight="1" thickTop="1" thickBot="1" x14ac:dyDescent="0.5">
      <c r="A44" s="378" t="s">
        <v>154</v>
      </c>
      <c r="B44" s="324"/>
      <c r="C44" s="67">
        <f>SUM(C9:C43)</f>
        <v>16010</v>
      </c>
      <c r="D44" s="68">
        <f>SUM(D9:D43)</f>
        <v>0</v>
      </c>
      <c r="E44" s="371" t="s">
        <v>301</v>
      </c>
      <c r="F44" s="371"/>
      <c r="G44" s="13"/>
      <c r="H44" s="11"/>
      <c r="I44" s="71"/>
      <c r="J44" s="194" t="str">
        <f>CHOOSE(M1,"●納品先","","")</f>
        <v/>
      </c>
      <c r="K44" s="11"/>
      <c r="L44" s="11"/>
      <c r="M44" s="11"/>
    </row>
    <row r="45" spans="1:13" ht="22.05" customHeight="1" x14ac:dyDescent="0.45">
      <c r="A45" s="191"/>
      <c r="B45" s="191"/>
      <c r="C45" s="191"/>
      <c r="D45" s="191"/>
      <c r="E45" s="371"/>
      <c r="F45" s="371"/>
      <c r="G45" s="12"/>
      <c r="H45" s="15"/>
      <c r="I45" s="71"/>
      <c r="J45" s="333" t="str">
        <f>CHOOSE(M1,"株式会社まるごとメディア新潟","",)</f>
        <v/>
      </c>
      <c r="K45" s="333"/>
      <c r="L45" s="333"/>
      <c r="M45" s="173"/>
    </row>
    <row r="46" spans="1:13" ht="22.05" customHeight="1" x14ac:dyDescent="0.15">
      <c r="A46" s="11"/>
      <c r="B46" s="11"/>
      <c r="C46" s="71"/>
      <c r="D46" s="9"/>
      <c r="E46" s="11"/>
      <c r="F46" s="11"/>
      <c r="G46" s="134"/>
      <c r="H46" s="134"/>
      <c r="I46" s="71"/>
      <c r="J46" s="123" t="str">
        <f>CHOOSE(M1,"〒940-2121","",)</f>
        <v/>
      </c>
      <c r="K46" s="123"/>
      <c r="L46" s="123"/>
    </row>
    <row r="47" spans="1:13" ht="22.05" customHeight="1" x14ac:dyDescent="0.45">
      <c r="A47" s="11"/>
      <c r="B47" s="11"/>
      <c r="C47" s="11"/>
      <c r="D47" s="11"/>
      <c r="E47" s="69"/>
      <c r="F47" s="11"/>
      <c r="G47" s="11"/>
      <c r="H47" s="9"/>
      <c r="I47" s="71"/>
      <c r="J47" s="184" t="str">
        <f>CHOOSE(M1,"新潟県長岡市喜多町386","",)</f>
        <v/>
      </c>
      <c r="K47" s="11"/>
      <c r="L47" s="11"/>
    </row>
    <row r="48" spans="1:13" ht="22.05" customHeight="1" x14ac:dyDescent="0.45">
      <c r="A48" s="11"/>
      <c r="B48" s="11"/>
      <c r="C48" s="11"/>
      <c r="D48" s="11"/>
      <c r="E48" s="69"/>
      <c r="F48" s="70"/>
      <c r="G48" s="71"/>
      <c r="H48" s="9"/>
      <c r="I48" s="11"/>
      <c r="J48" s="370"/>
      <c r="K48" s="370"/>
      <c r="L48" s="145"/>
    </row>
    <row r="49" spans="9:12" ht="22.05" customHeight="1" x14ac:dyDescent="0.45">
      <c r="I49" s="11"/>
      <c r="J49" s="143"/>
      <c r="K49" s="143"/>
      <c r="L49" s="11"/>
    </row>
    <row r="50" spans="9:12" ht="22.05" customHeight="1" x14ac:dyDescent="0.45">
      <c r="I50" s="110"/>
      <c r="J50" s="110"/>
      <c r="K50" s="350"/>
      <c r="L50" s="350"/>
    </row>
    <row r="51" spans="9:12" ht="22.05" customHeight="1" x14ac:dyDescent="0.45"/>
    <row r="52" spans="9:12" ht="22.05" customHeight="1" x14ac:dyDescent="0.45"/>
    <row r="53" spans="9:12" ht="22.05" customHeight="1" x14ac:dyDescent="0.45"/>
    <row r="54" spans="9:12" ht="22.05" customHeight="1" x14ac:dyDescent="0.45"/>
    <row r="55" spans="9:12" ht="22.05" customHeight="1" x14ac:dyDescent="0.45"/>
    <row r="56" spans="9:12" ht="22.05" customHeight="1" x14ac:dyDescent="0.45"/>
    <row r="57" spans="9:12" ht="22.05" customHeight="1" x14ac:dyDescent="0.45"/>
  </sheetData>
  <mergeCells count="25">
    <mergeCell ref="G4:H5"/>
    <mergeCell ref="A44:B44"/>
    <mergeCell ref="E28:F28"/>
    <mergeCell ref="A4:D5"/>
    <mergeCell ref="E4:F5"/>
    <mergeCell ref="E39:F39"/>
    <mergeCell ref="I1:L1"/>
    <mergeCell ref="G3:H3"/>
    <mergeCell ref="J3:L3"/>
    <mergeCell ref="A1:C2"/>
    <mergeCell ref="A3:D3"/>
    <mergeCell ref="E3:F3"/>
    <mergeCell ref="K50:L50"/>
    <mergeCell ref="I25:J25"/>
    <mergeCell ref="E42:F42"/>
    <mergeCell ref="G42:H42"/>
    <mergeCell ref="J48:K48"/>
    <mergeCell ref="I30:J30"/>
    <mergeCell ref="J35:L36"/>
    <mergeCell ref="J38:K38"/>
    <mergeCell ref="J45:L45"/>
    <mergeCell ref="J43:L43"/>
    <mergeCell ref="J42:L42"/>
    <mergeCell ref="E44:F45"/>
    <mergeCell ref="K40:L40"/>
  </mergeCells>
  <phoneticPr fontId="2"/>
  <conditionalFormatting sqref="B9:D43">
    <cfRule type="expression" dxfId="9" priority="6">
      <formula>$C9=$D9</formula>
    </cfRule>
  </conditionalFormatting>
  <conditionalFormatting sqref="D9:D43">
    <cfRule type="expression" dxfId="8" priority="4">
      <formula>IF($D9="",FALSE,$C9&lt;&gt;$D9)</formula>
    </cfRule>
    <cfRule type="expression" dxfId="7" priority="5">
      <formula>IF($D9="",FALSE,$C9&lt;&gt;$D9)</formula>
    </cfRule>
  </conditionalFormatting>
  <conditionalFormatting sqref="F9:G27 F32:G38">
    <cfRule type="expression" dxfId="6" priority="9">
      <formula>IF($H9="",FALSE,$G9&lt;&gt;$H9)</formula>
    </cfRule>
  </conditionalFormatting>
  <conditionalFormatting sqref="F9:H27 F32:H38">
    <cfRule type="expression" dxfId="5" priority="7">
      <formula>$G9=$H9</formula>
    </cfRule>
  </conditionalFormatting>
  <conditionalFormatting sqref="H9:H27 H32:H38">
    <cfRule type="expression" dxfId="4" priority="10">
      <formula>IF($H9="",FALSE,$G9&lt;&gt;$H9)</formula>
    </cfRule>
  </conditionalFormatting>
  <conditionalFormatting sqref="J9:K24 J29:K29">
    <cfRule type="expression" dxfId="3" priority="13">
      <formula>IF($L9="",FALSE,$K9&lt;&gt;$L9)</formula>
    </cfRule>
  </conditionalFormatting>
  <conditionalFormatting sqref="J26:K26">
    <cfRule type="expression" dxfId="2" priority="24">
      <formula>IF($L26="",FALSE,$L26&lt;&gt;$K26)</formula>
    </cfRule>
  </conditionalFormatting>
  <conditionalFormatting sqref="J9:L24 J29:L29">
    <cfRule type="expression" dxfId="1" priority="15">
      <formula>$K9=$L9</formula>
    </cfRule>
  </conditionalFormatting>
  <conditionalFormatting sqref="L9:L24 L29">
    <cfRule type="expression" dxfId="0" priority="14">
      <formula>IF($L9="",FALSE,$K9&lt;&gt;$L9)</formula>
    </cfRule>
  </conditionalFormatting>
  <dataValidations count="1">
    <dataValidation type="list" allowBlank="1" showErrorMessage="1" promptTitle="申込号をリストから選択してください" sqref="E4:F5" xr:uid="{ABBE8CDE-3597-43DF-B4BE-DC24619699C7}">
      <formula1>"　月　　日～　　月　　日配布,12月9日～12月15日配布,1月14日～1月20日配布,2月10日～2月16日配布"</formula1>
    </dataValidation>
  </dataValidations>
  <pageMargins left="0.7" right="0.7" top="0.75" bottom="0.7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Option Button 5">
              <controlPr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5" name="Option Button 6">
              <controlPr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1A988-93C7-4139-A83F-4A3D611C7C63}">
  <sheetPr>
    <pageSetUpPr fitToPage="1"/>
  </sheetPr>
  <dimension ref="A1:I27"/>
  <sheetViews>
    <sheetView zoomScaleNormal="100" zoomScaleSheetLayoutView="100" workbookViewId="0"/>
  </sheetViews>
  <sheetFormatPr defaultRowHeight="18" x14ac:dyDescent="0.45"/>
  <cols>
    <col min="1" max="1" width="5.796875" style="217" customWidth="1"/>
    <col min="2" max="2" width="11.796875" style="217" customWidth="1"/>
    <col min="3" max="3" width="17.296875" style="219" customWidth="1"/>
    <col min="4" max="5" width="17.296875" style="221" customWidth="1"/>
    <col min="6" max="6" width="12" style="217" customWidth="1"/>
    <col min="7" max="7" width="6.3984375" style="217" customWidth="1"/>
    <col min="8" max="8" width="12" style="217" customWidth="1"/>
    <col min="9" max="254" width="8.796875" style="224"/>
    <col min="255" max="255" width="5.796875" style="224" customWidth="1"/>
    <col min="256" max="256" width="9.796875" style="224" customWidth="1"/>
    <col min="257" max="257" width="15.5" style="224" customWidth="1"/>
    <col min="258" max="258" width="15.3984375" style="224" customWidth="1"/>
    <col min="259" max="259" width="10.796875" style="224" customWidth="1"/>
    <col min="260" max="260" width="4.59765625" style="224" customWidth="1"/>
    <col min="261" max="262" width="10.796875" style="224" customWidth="1"/>
    <col min="263" max="263" width="4.59765625" style="224" customWidth="1"/>
    <col min="264" max="264" width="10.796875" style="224" customWidth="1"/>
    <col min="265" max="510" width="8.796875" style="224"/>
    <col min="511" max="511" width="5.796875" style="224" customWidth="1"/>
    <col min="512" max="512" width="9.796875" style="224" customWidth="1"/>
    <col min="513" max="513" width="15.5" style="224" customWidth="1"/>
    <col min="514" max="514" width="15.3984375" style="224" customWidth="1"/>
    <col min="515" max="515" width="10.796875" style="224" customWidth="1"/>
    <col min="516" max="516" width="4.59765625" style="224" customWidth="1"/>
    <col min="517" max="518" width="10.796875" style="224" customWidth="1"/>
    <col min="519" max="519" width="4.59765625" style="224" customWidth="1"/>
    <col min="520" max="520" width="10.796875" style="224" customWidth="1"/>
    <col min="521" max="766" width="8.796875" style="224"/>
    <col min="767" max="767" width="5.796875" style="224" customWidth="1"/>
    <col min="768" max="768" width="9.796875" style="224" customWidth="1"/>
    <col min="769" max="769" width="15.5" style="224" customWidth="1"/>
    <col min="770" max="770" width="15.3984375" style="224" customWidth="1"/>
    <col min="771" max="771" width="10.796875" style="224" customWidth="1"/>
    <col min="772" max="772" width="4.59765625" style="224" customWidth="1"/>
    <col min="773" max="774" width="10.796875" style="224" customWidth="1"/>
    <col min="775" max="775" width="4.59765625" style="224" customWidth="1"/>
    <col min="776" max="776" width="10.796875" style="224" customWidth="1"/>
    <col min="777" max="1022" width="8.796875" style="224"/>
    <col min="1023" max="1023" width="5.796875" style="224" customWidth="1"/>
    <col min="1024" max="1024" width="9.796875" style="224" customWidth="1"/>
    <col min="1025" max="1025" width="15.5" style="224" customWidth="1"/>
    <col min="1026" max="1026" width="15.3984375" style="224" customWidth="1"/>
    <col min="1027" max="1027" width="10.796875" style="224" customWidth="1"/>
    <col min="1028" max="1028" width="4.59765625" style="224" customWidth="1"/>
    <col min="1029" max="1030" width="10.796875" style="224" customWidth="1"/>
    <col min="1031" max="1031" width="4.59765625" style="224" customWidth="1"/>
    <col min="1032" max="1032" width="10.796875" style="224" customWidth="1"/>
    <col min="1033" max="1278" width="8.796875" style="224"/>
    <col min="1279" max="1279" width="5.796875" style="224" customWidth="1"/>
    <col min="1280" max="1280" width="9.796875" style="224" customWidth="1"/>
    <col min="1281" max="1281" width="15.5" style="224" customWidth="1"/>
    <col min="1282" max="1282" width="15.3984375" style="224" customWidth="1"/>
    <col min="1283" max="1283" width="10.796875" style="224" customWidth="1"/>
    <col min="1284" max="1284" width="4.59765625" style="224" customWidth="1"/>
    <col min="1285" max="1286" width="10.796875" style="224" customWidth="1"/>
    <col min="1287" max="1287" width="4.59765625" style="224" customWidth="1"/>
    <col min="1288" max="1288" width="10.796875" style="224" customWidth="1"/>
    <col min="1289" max="1534" width="8.796875" style="224"/>
    <col min="1535" max="1535" width="5.796875" style="224" customWidth="1"/>
    <col min="1536" max="1536" width="9.796875" style="224" customWidth="1"/>
    <col min="1537" max="1537" width="15.5" style="224" customWidth="1"/>
    <col min="1538" max="1538" width="15.3984375" style="224" customWidth="1"/>
    <col min="1539" max="1539" width="10.796875" style="224" customWidth="1"/>
    <col min="1540" max="1540" width="4.59765625" style="224" customWidth="1"/>
    <col min="1541" max="1542" width="10.796875" style="224" customWidth="1"/>
    <col min="1543" max="1543" width="4.59765625" style="224" customWidth="1"/>
    <col min="1544" max="1544" width="10.796875" style="224" customWidth="1"/>
    <col min="1545" max="1790" width="8.796875" style="224"/>
    <col min="1791" max="1791" width="5.796875" style="224" customWidth="1"/>
    <col min="1792" max="1792" width="9.796875" style="224" customWidth="1"/>
    <col min="1793" max="1793" width="15.5" style="224" customWidth="1"/>
    <col min="1794" max="1794" width="15.3984375" style="224" customWidth="1"/>
    <col min="1795" max="1795" width="10.796875" style="224" customWidth="1"/>
    <col min="1796" max="1796" width="4.59765625" style="224" customWidth="1"/>
    <col min="1797" max="1798" width="10.796875" style="224" customWidth="1"/>
    <col min="1799" max="1799" width="4.59765625" style="224" customWidth="1"/>
    <col min="1800" max="1800" width="10.796875" style="224" customWidth="1"/>
    <col min="1801" max="2046" width="8.796875" style="224"/>
    <col min="2047" max="2047" width="5.796875" style="224" customWidth="1"/>
    <col min="2048" max="2048" width="9.796875" style="224" customWidth="1"/>
    <col min="2049" max="2049" width="15.5" style="224" customWidth="1"/>
    <col min="2050" max="2050" width="15.3984375" style="224" customWidth="1"/>
    <col min="2051" max="2051" width="10.796875" style="224" customWidth="1"/>
    <col min="2052" max="2052" width="4.59765625" style="224" customWidth="1"/>
    <col min="2053" max="2054" width="10.796875" style="224" customWidth="1"/>
    <col min="2055" max="2055" width="4.59765625" style="224" customWidth="1"/>
    <col min="2056" max="2056" width="10.796875" style="224" customWidth="1"/>
    <col min="2057" max="2302" width="8.796875" style="224"/>
    <col min="2303" max="2303" width="5.796875" style="224" customWidth="1"/>
    <col min="2304" max="2304" width="9.796875" style="224" customWidth="1"/>
    <col min="2305" max="2305" width="15.5" style="224" customWidth="1"/>
    <col min="2306" max="2306" width="15.3984375" style="224" customWidth="1"/>
    <col min="2307" max="2307" width="10.796875" style="224" customWidth="1"/>
    <col min="2308" max="2308" width="4.59765625" style="224" customWidth="1"/>
    <col min="2309" max="2310" width="10.796875" style="224" customWidth="1"/>
    <col min="2311" max="2311" width="4.59765625" style="224" customWidth="1"/>
    <col min="2312" max="2312" width="10.796875" style="224" customWidth="1"/>
    <col min="2313" max="2558" width="8.796875" style="224"/>
    <col min="2559" max="2559" width="5.796875" style="224" customWidth="1"/>
    <col min="2560" max="2560" width="9.796875" style="224" customWidth="1"/>
    <col min="2561" max="2561" width="15.5" style="224" customWidth="1"/>
    <col min="2562" max="2562" width="15.3984375" style="224" customWidth="1"/>
    <col min="2563" max="2563" width="10.796875" style="224" customWidth="1"/>
    <col min="2564" max="2564" width="4.59765625" style="224" customWidth="1"/>
    <col min="2565" max="2566" width="10.796875" style="224" customWidth="1"/>
    <col min="2567" max="2567" width="4.59765625" style="224" customWidth="1"/>
    <col min="2568" max="2568" width="10.796875" style="224" customWidth="1"/>
    <col min="2569" max="2814" width="8.796875" style="224"/>
    <col min="2815" max="2815" width="5.796875" style="224" customWidth="1"/>
    <col min="2816" max="2816" width="9.796875" style="224" customWidth="1"/>
    <col min="2817" max="2817" width="15.5" style="224" customWidth="1"/>
    <col min="2818" max="2818" width="15.3984375" style="224" customWidth="1"/>
    <col min="2819" max="2819" width="10.796875" style="224" customWidth="1"/>
    <col min="2820" max="2820" width="4.59765625" style="224" customWidth="1"/>
    <col min="2821" max="2822" width="10.796875" style="224" customWidth="1"/>
    <col min="2823" max="2823" width="4.59765625" style="224" customWidth="1"/>
    <col min="2824" max="2824" width="10.796875" style="224" customWidth="1"/>
    <col min="2825" max="3070" width="8.796875" style="224"/>
    <col min="3071" max="3071" width="5.796875" style="224" customWidth="1"/>
    <col min="3072" max="3072" width="9.796875" style="224" customWidth="1"/>
    <col min="3073" max="3073" width="15.5" style="224" customWidth="1"/>
    <col min="3074" max="3074" width="15.3984375" style="224" customWidth="1"/>
    <col min="3075" max="3075" width="10.796875" style="224" customWidth="1"/>
    <col min="3076" max="3076" width="4.59765625" style="224" customWidth="1"/>
    <col min="3077" max="3078" width="10.796875" style="224" customWidth="1"/>
    <col min="3079" max="3079" width="4.59765625" style="224" customWidth="1"/>
    <col min="3080" max="3080" width="10.796875" style="224" customWidth="1"/>
    <col min="3081" max="3326" width="8.796875" style="224"/>
    <col min="3327" max="3327" width="5.796875" style="224" customWidth="1"/>
    <col min="3328" max="3328" width="9.796875" style="224" customWidth="1"/>
    <col min="3329" max="3329" width="15.5" style="224" customWidth="1"/>
    <col min="3330" max="3330" width="15.3984375" style="224" customWidth="1"/>
    <col min="3331" max="3331" width="10.796875" style="224" customWidth="1"/>
    <col min="3332" max="3332" width="4.59765625" style="224" customWidth="1"/>
    <col min="3333" max="3334" width="10.796875" style="224" customWidth="1"/>
    <col min="3335" max="3335" width="4.59765625" style="224" customWidth="1"/>
    <col min="3336" max="3336" width="10.796875" style="224" customWidth="1"/>
    <col min="3337" max="3582" width="8.796875" style="224"/>
    <col min="3583" max="3583" width="5.796875" style="224" customWidth="1"/>
    <col min="3584" max="3584" width="9.796875" style="224" customWidth="1"/>
    <col min="3585" max="3585" width="15.5" style="224" customWidth="1"/>
    <col min="3586" max="3586" width="15.3984375" style="224" customWidth="1"/>
    <col min="3587" max="3587" width="10.796875" style="224" customWidth="1"/>
    <col min="3588" max="3588" width="4.59765625" style="224" customWidth="1"/>
    <col min="3589" max="3590" width="10.796875" style="224" customWidth="1"/>
    <col min="3591" max="3591" width="4.59765625" style="224" customWidth="1"/>
    <col min="3592" max="3592" width="10.796875" style="224" customWidth="1"/>
    <col min="3593" max="3838" width="8.796875" style="224"/>
    <col min="3839" max="3839" width="5.796875" style="224" customWidth="1"/>
    <col min="3840" max="3840" width="9.796875" style="224" customWidth="1"/>
    <col min="3841" max="3841" width="15.5" style="224" customWidth="1"/>
    <col min="3842" max="3842" width="15.3984375" style="224" customWidth="1"/>
    <col min="3843" max="3843" width="10.796875" style="224" customWidth="1"/>
    <col min="3844" max="3844" width="4.59765625" style="224" customWidth="1"/>
    <col min="3845" max="3846" width="10.796875" style="224" customWidth="1"/>
    <col min="3847" max="3847" width="4.59765625" style="224" customWidth="1"/>
    <col min="3848" max="3848" width="10.796875" style="224" customWidth="1"/>
    <col min="3849" max="4094" width="8.796875" style="224"/>
    <col min="4095" max="4095" width="5.796875" style="224" customWidth="1"/>
    <col min="4096" max="4096" width="9.796875" style="224" customWidth="1"/>
    <col min="4097" max="4097" width="15.5" style="224" customWidth="1"/>
    <col min="4098" max="4098" width="15.3984375" style="224" customWidth="1"/>
    <col min="4099" max="4099" width="10.796875" style="224" customWidth="1"/>
    <col min="4100" max="4100" width="4.59765625" style="224" customWidth="1"/>
    <col min="4101" max="4102" width="10.796875" style="224" customWidth="1"/>
    <col min="4103" max="4103" width="4.59765625" style="224" customWidth="1"/>
    <col min="4104" max="4104" width="10.796875" style="224" customWidth="1"/>
    <col min="4105" max="4350" width="8.796875" style="224"/>
    <col min="4351" max="4351" width="5.796875" style="224" customWidth="1"/>
    <col min="4352" max="4352" width="9.796875" style="224" customWidth="1"/>
    <col min="4353" max="4353" width="15.5" style="224" customWidth="1"/>
    <col min="4354" max="4354" width="15.3984375" style="224" customWidth="1"/>
    <col min="4355" max="4355" width="10.796875" style="224" customWidth="1"/>
    <col min="4356" max="4356" width="4.59765625" style="224" customWidth="1"/>
    <col min="4357" max="4358" width="10.796875" style="224" customWidth="1"/>
    <col min="4359" max="4359" width="4.59765625" style="224" customWidth="1"/>
    <col min="4360" max="4360" width="10.796875" style="224" customWidth="1"/>
    <col min="4361" max="4606" width="8.796875" style="224"/>
    <col min="4607" max="4607" width="5.796875" style="224" customWidth="1"/>
    <col min="4608" max="4608" width="9.796875" style="224" customWidth="1"/>
    <col min="4609" max="4609" width="15.5" style="224" customWidth="1"/>
    <col min="4610" max="4610" width="15.3984375" style="224" customWidth="1"/>
    <col min="4611" max="4611" width="10.796875" style="224" customWidth="1"/>
    <col min="4612" max="4612" width="4.59765625" style="224" customWidth="1"/>
    <col min="4613" max="4614" width="10.796875" style="224" customWidth="1"/>
    <col min="4615" max="4615" width="4.59765625" style="224" customWidth="1"/>
    <col min="4616" max="4616" width="10.796875" style="224" customWidth="1"/>
    <col min="4617" max="4862" width="8.796875" style="224"/>
    <col min="4863" max="4863" width="5.796875" style="224" customWidth="1"/>
    <col min="4864" max="4864" width="9.796875" style="224" customWidth="1"/>
    <col min="4865" max="4865" width="15.5" style="224" customWidth="1"/>
    <col min="4866" max="4866" width="15.3984375" style="224" customWidth="1"/>
    <col min="4867" max="4867" width="10.796875" style="224" customWidth="1"/>
    <col min="4868" max="4868" width="4.59765625" style="224" customWidth="1"/>
    <col min="4869" max="4870" width="10.796875" style="224" customWidth="1"/>
    <col min="4871" max="4871" width="4.59765625" style="224" customWidth="1"/>
    <col min="4872" max="4872" width="10.796875" style="224" customWidth="1"/>
    <col min="4873" max="5118" width="8.796875" style="224"/>
    <col min="5119" max="5119" width="5.796875" style="224" customWidth="1"/>
    <col min="5120" max="5120" width="9.796875" style="224" customWidth="1"/>
    <col min="5121" max="5121" width="15.5" style="224" customWidth="1"/>
    <col min="5122" max="5122" width="15.3984375" style="224" customWidth="1"/>
    <col min="5123" max="5123" width="10.796875" style="224" customWidth="1"/>
    <col min="5124" max="5124" width="4.59765625" style="224" customWidth="1"/>
    <col min="5125" max="5126" width="10.796875" style="224" customWidth="1"/>
    <col min="5127" max="5127" width="4.59765625" style="224" customWidth="1"/>
    <col min="5128" max="5128" width="10.796875" style="224" customWidth="1"/>
    <col min="5129" max="5374" width="8.796875" style="224"/>
    <col min="5375" max="5375" width="5.796875" style="224" customWidth="1"/>
    <col min="5376" max="5376" width="9.796875" style="224" customWidth="1"/>
    <col min="5377" max="5377" width="15.5" style="224" customWidth="1"/>
    <col min="5378" max="5378" width="15.3984375" style="224" customWidth="1"/>
    <col min="5379" max="5379" width="10.796875" style="224" customWidth="1"/>
    <col min="5380" max="5380" width="4.59765625" style="224" customWidth="1"/>
    <col min="5381" max="5382" width="10.796875" style="224" customWidth="1"/>
    <col min="5383" max="5383" width="4.59765625" style="224" customWidth="1"/>
    <col min="5384" max="5384" width="10.796875" style="224" customWidth="1"/>
    <col min="5385" max="5630" width="8.796875" style="224"/>
    <col min="5631" max="5631" width="5.796875" style="224" customWidth="1"/>
    <col min="5632" max="5632" width="9.796875" style="224" customWidth="1"/>
    <col min="5633" max="5633" width="15.5" style="224" customWidth="1"/>
    <col min="5634" max="5634" width="15.3984375" style="224" customWidth="1"/>
    <col min="5635" max="5635" width="10.796875" style="224" customWidth="1"/>
    <col min="5636" max="5636" width="4.59765625" style="224" customWidth="1"/>
    <col min="5637" max="5638" width="10.796875" style="224" customWidth="1"/>
    <col min="5639" max="5639" width="4.59765625" style="224" customWidth="1"/>
    <col min="5640" max="5640" width="10.796875" style="224" customWidth="1"/>
    <col min="5641" max="5886" width="8.796875" style="224"/>
    <col min="5887" max="5887" width="5.796875" style="224" customWidth="1"/>
    <col min="5888" max="5888" width="9.796875" style="224" customWidth="1"/>
    <col min="5889" max="5889" width="15.5" style="224" customWidth="1"/>
    <col min="5890" max="5890" width="15.3984375" style="224" customWidth="1"/>
    <col min="5891" max="5891" width="10.796875" style="224" customWidth="1"/>
    <col min="5892" max="5892" width="4.59765625" style="224" customWidth="1"/>
    <col min="5893" max="5894" width="10.796875" style="224" customWidth="1"/>
    <col min="5895" max="5895" width="4.59765625" style="224" customWidth="1"/>
    <col min="5896" max="5896" width="10.796875" style="224" customWidth="1"/>
    <col min="5897" max="6142" width="8.796875" style="224"/>
    <col min="6143" max="6143" width="5.796875" style="224" customWidth="1"/>
    <col min="6144" max="6144" width="9.796875" style="224" customWidth="1"/>
    <col min="6145" max="6145" width="15.5" style="224" customWidth="1"/>
    <col min="6146" max="6146" width="15.3984375" style="224" customWidth="1"/>
    <col min="6147" max="6147" width="10.796875" style="224" customWidth="1"/>
    <col min="6148" max="6148" width="4.59765625" style="224" customWidth="1"/>
    <col min="6149" max="6150" width="10.796875" style="224" customWidth="1"/>
    <col min="6151" max="6151" width="4.59765625" style="224" customWidth="1"/>
    <col min="6152" max="6152" width="10.796875" style="224" customWidth="1"/>
    <col min="6153" max="6398" width="8.796875" style="224"/>
    <col min="6399" max="6399" width="5.796875" style="224" customWidth="1"/>
    <col min="6400" max="6400" width="9.796875" style="224" customWidth="1"/>
    <col min="6401" max="6401" width="15.5" style="224" customWidth="1"/>
    <col min="6402" max="6402" width="15.3984375" style="224" customWidth="1"/>
    <col min="6403" max="6403" width="10.796875" style="224" customWidth="1"/>
    <col min="6404" max="6404" width="4.59765625" style="224" customWidth="1"/>
    <col min="6405" max="6406" width="10.796875" style="224" customWidth="1"/>
    <col min="6407" max="6407" width="4.59765625" style="224" customWidth="1"/>
    <col min="6408" max="6408" width="10.796875" style="224" customWidth="1"/>
    <col min="6409" max="6654" width="8.796875" style="224"/>
    <col min="6655" max="6655" width="5.796875" style="224" customWidth="1"/>
    <col min="6656" max="6656" width="9.796875" style="224" customWidth="1"/>
    <col min="6657" max="6657" width="15.5" style="224" customWidth="1"/>
    <col min="6658" max="6658" width="15.3984375" style="224" customWidth="1"/>
    <col min="6659" max="6659" width="10.796875" style="224" customWidth="1"/>
    <col min="6660" max="6660" width="4.59765625" style="224" customWidth="1"/>
    <col min="6661" max="6662" width="10.796875" style="224" customWidth="1"/>
    <col min="6663" max="6663" width="4.59765625" style="224" customWidth="1"/>
    <col min="6664" max="6664" width="10.796875" style="224" customWidth="1"/>
    <col min="6665" max="6910" width="8.796875" style="224"/>
    <col min="6911" max="6911" width="5.796875" style="224" customWidth="1"/>
    <col min="6912" max="6912" width="9.796875" style="224" customWidth="1"/>
    <col min="6913" max="6913" width="15.5" style="224" customWidth="1"/>
    <col min="6914" max="6914" width="15.3984375" style="224" customWidth="1"/>
    <col min="6915" max="6915" width="10.796875" style="224" customWidth="1"/>
    <col min="6916" max="6916" width="4.59765625" style="224" customWidth="1"/>
    <col min="6917" max="6918" width="10.796875" style="224" customWidth="1"/>
    <col min="6919" max="6919" width="4.59765625" style="224" customWidth="1"/>
    <col min="6920" max="6920" width="10.796875" style="224" customWidth="1"/>
    <col min="6921" max="7166" width="8.796875" style="224"/>
    <col min="7167" max="7167" width="5.796875" style="224" customWidth="1"/>
    <col min="7168" max="7168" width="9.796875" style="224" customWidth="1"/>
    <col min="7169" max="7169" width="15.5" style="224" customWidth="1"/>
    <col min="7170" max="7170" width="15.3984375" style="224" customWidth="1"/>
    <col min="7171" max="7171" width="10.796875" style="224" customWidth="1"/>
    <col min="7172" max="7172" width="4.59765625" style="224" customWidth="1"/>
    <col min="7173" max="7174" width="10.796875" style="224" customWidth="1"/>
    <col min="7175" max="7175" width="4.59765625" style="224" customWidth="1"/>
    <col min="7176" max="7176" width="10.796875" style="224" customWidth="1"/>
    <col min="7177" max="7422" width="8.796875" style="224"/>
    <col min="7423" max="7423" width="5.796875" style="224" customWidth="1"/>
    <col min="7424" max="7424" width="9.796875" style="224" customWidth="1"/>
    <col min="7425" max="7425" width="15.5" style="224" customWidth="1"/>
    <col min="7426" max="7426" width="15.3984375" style="224" customWidth="1"/>
    <col min="7427" max="7427" width="10.796875" style="224" customWidth="1"/>
    <col min="7428" max="7428" width="4.59765625" style="224" customWidth="1"/>
    <col min="7429" max="7430" width="10.796875" style="224" customWidth="1"/>
    <col min="7431" max="7431" width="4.59765625" style="224" customWidth="1"/>
    <col min="7432" max="7432" width="10.796875" style="224" customWidth="1"/>
    <col min="7433" max="7678" width="8.796875" style="224"/>
    <col min="7679" max="7679" width="5.796875" style="224" customWidth="1"/>
    <col min="7680" max="7680" width="9.796875" style="224" customWidth="1"/>
    <col min="7681" max="7681" width="15.5" style="224" customWidth="1"/>
    <col min="7682" max="7682" width="15.3984375" style="224" customWidth="1"/>
    <col min="7683" max="7683" width="10.796875" style="224" customWidth="1"/>
    <col min="7684" max="7684" width="4.59765625" style="224" customWidth="1"/>
    <col min="7685" max="7686" width="10.796875" style="224" customWidth="1"/>
    <col min="7687" max="7687" width="4.59765625" style="224" customWidth="1"/>
    <col min="7688" max="7688" width="10.796875" style="224" customWidth="1"/>
    <col min="7689" max="7934" width="8.796875" style="224"/>
    <col min="7935" max="7935" width="5.796875" style="224" customWidth="1"/>
    <col min="7936" max="7936" width="9.796875" style="224" customWidth="1"/>
    <col min="7937" max="7937" width="15.5" style="224" customWidth="1"/>
    <col min="7938" max="7938" width="15.3984375" style="224" customWidth="1"/>
    <col min="7939" max="7939" width="10.796875" style="224" customWidth="1"/>
    <col min="7940" max="7940" width="4.59765625" style="224" customWidth="1"/>
    <col min="7941" max="7942" width="10.796875" style="224" customWidth="1"/>
    <col min="7943" max="7943" width="4.59765625" style="224" customWidth="1"/>
    <col min="7944" max="7944" width="10.796875" style="224" customWidth="1"/>
    <col min="7945" max="8190" width="8.796875" style="224"/>
    <col min="8191" max="8191" width="5.796875" style="224" customWidth="1"/>
    <col min="8192" max="8192" width="9.796875" style="224" customWidth="1"/>
    <col min="8193" max="8193" width="15.5" style="224" customWidth="1"/>
    <col min="8194" max="8194" width="15.3984375" style="224" customWidth="1"/>
    <col min="8195" max="8195" width="10.796875" style="224" customWidth="1"/>
    <col min="8196" max="8196" width="4.59765625" style="224" customWidth="1"/>
    <col min="8197" max="8198" width="10.796875" style="224" customWidth="1"/>
    <col min="8199" max="8199" width="4.59765625" style="224" customWidth="1"/>
    <col min="8200" max="8200" width="10.796875" style="224" customWidth="1"/>
    <col min="8201" max="8446" width="8.796875" style="224"/>
    <col min="8447" max="8447" width="5.796875" style="224" customWidth="1"/>
    <col min="8448" max="8448" width="9.796875" style="224" customWidth="1"/>
    <col min="8449" max="8449" width="15.5" style="224" customWidth="1"/>
    <col min="8450" max="8450" width="15.3984375" style="224" customWidth="1"/>
    <col min="8451" max="8451" width="10.796875" style="224" customWidth="1"/>
    <col min="8452" max="8452" width="4.59765625" style="224" customWidth="1"/>
    <col min="8453" max="8454" width="10.796875" style="224" customWidth="1"/>
    <col min="8455" max="8455" width="4.59765625" style="224" customWidth="1"/>
    <col min="8456" max="8456" width="10.796875" style="224" customWidth="1"/>
    <col min="8457" max="8702" width="8.796875" style="224"/>
    <col min="8703" max="8703" width="5.796875" style="224" customWidth="1"/>
    <col min="8704" max="8704" width="9.796875" style="224" customWidth="1"/>
    <col min="8705" max="8705" width="15.5" style="224" customWidth="1"/>
    <col min="8706" max="8706" width="15.3984375" style="224" customWidth="1"/>
    <col min="8707" max="8707" width="10.796875" style="224" customWidth="1"/>
    <col min="8708" max="8708" width="4.59765625" style="224" customWidth="1"/>
    <col min="8709" max="8710" width="10.796875" style="224" customWidth="1"/>
    <col min="8711" max="8711" width="4.59765625" style="224" customWidth="1"/>
    <col min="8712" max="8712" width="10.796875" style="224" customWidth="1"/>
    <col min="8713" max="8958" width="8.796875" style="224"/>
    <col min="8959" max="8959" width="5.796875" style="224" customWidth="1"/>
    <col min="8960" max="8960" width="9.796875" style="224" customWidth="1"/>
    <col min="8961" max="8961" width="15.5" style="224" customWidth="1"/>
    <col min="8962" max="8962" width="15.3984375" style="224" customWidth="1"/>
    <col min="8963" max="8963" width="10.796875" style="224" customWidth="1"/>
    <col min="8964" max="8964" width="4.59765625" style="224" customWidth="1"/>
    <col min="8965" max="8966" width="10.796875" style="224" customWidth="1"/>
    <col min="8967" max="8967" width="4.59765625" style="224" customWidth="1"/>
    <col min="8968" max="8968" width="10.796875" style="224" customWidth="1"/>
    <col min="8969" max="9214" width="8.796875" style="224"/>
    <col min="9215" max="9215" width="5.796875" style="224" customWidth="1"/>
    <col min="9216" max="9216" width="9.796875" style="224" customWidth="1"/>
    <col min="9217" max="9217" width="15.5" style="224" customWidth="1"/>
    <col min="9218" max="9218" width="15.3984375" style="224" customWidth="1"/>
    <col min="9219" max="9219" width="10.796875" style="224" customWidth="1"/>
    <col min="9220" max="9220" width="4.59765625" style="224" customWidth="1"/>
    <col min="9221" max="9222" width="10.796875" style="224" customWidth="1"/>
    <col min="9223" max="9223" width="4.59765625" style="224" customWidth="1"/>
    <col min="9224" max="9224" width="10.796875" style="224" customWidth="1"/>
    <col min="9225" max="9470" width="8.796875" style="224"/>
    <col min="9471" max="9471" width="5.796875" style="224" customWidth="1"/>
    <col min="9472" max="9472" width="9.796875" style="224" customWidth="1"/>
    <col min="9473" max="9473" width="15.5" style="224" customWidth="1"/>
    <col min="9474" max="9474" width="15.3984375" style="224" customWidth="1"/>
    <col min="9475" max="9475" width="10.796875" style="224" customWidth="1"/>
    <col min="9476" max="9476" width="4.59765625" style="224" customWidth="1"/>
    <col min="9477" max="9478" width="10.796875" style="224" customWidth="1"/>
    <col min="9479" max="9479" width="4.59765625" style="224" customWidth="1"/>
    <col min="9480" max="9480" width="10.796875" style="224" customWidth="1"/>
    <col min="9481" max="9726" width="8.796875" style="224"/>
    <col min="9727" max="9727" width="5.796875" style="224" customWidth="1"/>
    <col min="9728" max="9728" width="9.796875" style="224" customWidth="1"/>
    <col min="9729" max="9729" width="15.5" style="224" customWidth="1"/>
    <col min="9730" max="9730" width="15.3984375" style="224" customWidth="1"/>
    <col min="9731" max="9731" width="10.796875" style="224" customWidth="1"/>
    <col min="9732" max="9732" width="4.59765625" style="224" customWidth="1"/>
    <col min="9733" max="9734" width="10.796875" style="224" customWidth="1"/>
    <col min="9735" max="9735" width="4.59765625" style="224" customWidth="1"/>
    <col min="9736" max="9736" width="10.796875" style="224" customWidth="1"/>
    <col min="9737" max="9982" width="8.796875" style="224"/>
    <col min="9983" max="9983" width="5.796875" style="224" customWidth="1"/>
    <col min="9984" max="9984" width="9.796875" style="224" customWidth="1"/>
    <col min="9985" max="9985" width="15.5" style="224" customWidth="1"/>
    <col min="9986" max="9986" width="15.3984375" style="224" customWidth="1"/>
    <col min="9987" max="9987" width="10.796875" style="224" customWidth="1"/>
    <col min="9988" max="9988" width="4.59765625" style="224" customWidth="1"/>
    <col min="9989" max="9990" width="10.796875" style="224" customWidth="1"/>
    <col min="9991" max="9991" width="4.59765625" style="224" customWidth="1"/>
    <col min="9992" max="9992" width="10.796875" style="224" customWidth="1"/>
    <col min="9993" max="10238" width="8.796875" style="224"/>
    <col min="10239" max="10239" width="5.796875" style="224" customWidth="1"/>
    <col min="10240" max="10240" width="9.796875" style="224" customWidth="1"/>
    <col min="10241" max="10241" width="15.5" style="224" customWidth="1"/>
    <col min="10242" max="10242" width="15.3984375" style="224" customWidth="1"/>
    <col min="10243" max="10243" width="10.796875" style="224" customWidth="1"/>
    <col min="10244" max="10244" width="4.59765625" style="224" customWidth="1"/>
    <col min="10245" max="10246" width="10.796875" style="224" customWidth="1"/>
    <col min="10247" max="10247" width="4.59765625" style="224" customWidth="1"/>
    <col min="10248" max="10248" width="10.796875" style="224" customWidth="1"/>
    <col min="10249" max="10494" width="8.796875" style="224"/>
    <col min="10495" max="10495" width="5.796875" style="224" customWidth="1"/>
    <col min="10496" max="10496" width="9.796875" style="224" customWidth="1"/>
    <col min="10497" max="10497" width="15.5" style="224" customWidth="1"/>
    <col min="10498" max="10498" width="15.3984375" style="224" customWidth="1"/>
    <col min="10499" max="10499" width="10.796875" style="224" customWidth="1"/>
    <col min="10500" max="10500" width="4.59765625" style="224" customWidth="1"/>
    <col min="10501" max="10502" width="10.796875" style="224" customWidth="1"/>
    <col min="10503" max="10503" width="4.59765625" style="224" customWidth="1"/>
    <col min="10504" max="10504" width="10.796875" style="224" customWidth="1"/>
    <col min="10505" max="10750" width="8.796875" style="224"/>
    <col min="10751" max="10751" width="5.796875" style="224" customWidth="1"/>
    <col min="10752" max="10752" width="9.796875" style="224" customWidth="1"/>
    <col min="10753" max="10753" width="15.5" style="224" customWidth="1"/>
    <col min="10754" max="10754" width="15.3984375" style="224" customWidth="1"/>
    <col min="10755" max="10755" width="10.796875" style="224" customWidth="1"/>
    <col min="10756" max="10756" width="4.59765625" style="224" customWidth="1"/>
    <col min="10757" max="10758" width="10.796875" style="224" customWidth="1"/>
    <col min="10759" max="10759" width="4.59765625" style="224" customWidth="1"/>
    <col min="10760" max="10760" width="10.796875" style="224" customWidth="1"/>
    <col min="10761" max="11006" width="8.796875" style="224"/>
    <col min="11007" max="11007" width="5.796875" style="224" customWidth="1"/>
    <col min="11008" max="11008" width="9.796875" style="224" customWidth="1"/>
    <col min="11009" max="11009" width="15.5" style="224" customWidth="1"/>
    <col min="11010" max="11010" width="15.3984375" style="224" customWidth="1"/>
    <col min="11011" max="11011" width="10.796875" style="224" customWidth="1"/>
    <col min="11012" max="11012" width="4.59765625" style="224" customWidth="1"/>
    <col min="11013" max="11014" width="10.796875" style="224" customWidth="1"/>
    <col min="11015" max="11015" width="4.59765625" style="224" customWidth="1"/>
    <col min="11016" max="11016" width="10.796875" style="224" customWidth="1"/>
    <col min="11017" max="11262" width="8.796875" style="224"/>
    <col min="11263" max="11263" width="5.796875" style="224" customWidth="1"/>
    <col min="11264" max="11264" width="9.796875" style="224" customWidth="1"/>
    <col min="11265" max="11265" width="15.5" style="224" customWidth="1"/>
    <col min="11266" max="11266" width="15.3984375" style="224" customWidth="1"/>
    <col min="11267" max="11267" width="10.796875" style="224" customWidth="1"/>
    <col min="11268" max="11268" width="4.59765625" style="224" customWidth="1"/>
    <col min="11269" max="11270" width="10.796875" style="224" customWidth="1"/>
    <col min="11271" max="11271" width="4.59765625" style="224" customWidth="1"/>
    <col min="11272" max="11272" width="10.796875" style="224" customWidth="1"/>
    <col min="11273" max="11518" width="8.796875" style="224"/>
    <col min="11519" max="11519" width="5.796875" style="224" customWidth="1"/>
    <col min="11520" max="11520" width="9.796875" style="224" customWidth="1"/>
    <col min="11521" max="11521" width="15.5" style="224" customWidth="1"/>
    <col min="11522" max="11522" width="15.3984375" style="224" customWidth="1"/>
    <col min="11523" max="11523" width="10.796875" style="224" customWidth="1"/>
    <col min="11524" max="11524" width="4.59765625" style="224" customWidth="1"/>
    <col min="11525" max="11526" width="10.796875" style="224" customWidth="1"/>
    <col min="11527" max="11527" width="4.59765625" style="224" customWidth="1"/>
    <col min="11528" max="11528" width="10.796875" style="224" customWidth="1"/>
    <col min="11529" max="11774" width="8.796875" style="224"/>
    <col min="11775" max="11775" width="5.796875" style="224" customWidth="1"/>
    <col min="11776" max="11776" width="9.796875" style="224" customWidth="1"/>
    <col min="11777" max="11777" width="15.5" style="224" customWidth="1"/>
    <col min="11778" max="11778" width="15.3984375" style="224" customWidth="1"/>
    <col min="11779" max="11779" width="10.796875" style="224" customWidth="1"/>
    <col min="11780" max="11780" width="4.59765625" style="224" customWidth="1"/>
    <col min="11781" max="11782" width="10.796875" style="224" customWidth="1"/>
    <col min="11783" max="11783" width="4.59765625" style="224" customWidth="1"/>
    <col min="11784" max="11784" width="10.796875" style="224" customWidth="1"/>
    <col min="11785" max="12030" width="8.796875" style="224"/>
    <col min="12031" max="12031" width="5.796875" style="224" customWidth="1"/>
    <col min="12032" max="12032" width="9.796875" style="224" customWidth="1"/>
    <col min="12033" max="12033" width="15.5" style="224" customWidth="1"/>
    <col min="12034" max="12034" width="15.3984375" style="224" customWidth="1"/>
    <col min="12035" max="12035" width="10.796875" style="224" customWidth="1"/>
    <col min="12036" max="12036" width="4.59765625" style="224" customWidth="1"/>
    <col min="12037" max="12038" width="10.796875" style="224" customWidth="1"/>
    <col min="12039" max="12039" width="4.59765625" style="224" customWidth="1"/>
    <col min="12040" max="12040" width="10.796875" style="224" customWidth="1"/>
    <col min="12041" max="12286" width="8.796875" style="224"/>
    <col min="12287" max="12287" width="5.796875" style="224" customWidth="1"/>
    <col min="12288" max="12288" width="9.796875" style="224" customWidth="1"/>
    <col min="12289" max="12289" width="15.5" style="224" customWidth="1"/>
    <col min="12290" max="12290" width="15.3984375" style="224" customWidth="1"/>
    <col min="12291" max="12291" width="10.796875" style="224" customWidth="1"/>
    <col min="12292" max="12292" width="4.59765625" style="224" customWidth="1"/>
    <col min="12293" max="12294" width="10.796875" style="224" customWidth="1"/>
    <col min="12295" max="12295" width="4.59765625" style="224" customWidth="1"/>
    <col min="12296" max="12296" width="10.796875" style="224" customWidth="1"/>
    <col min="12297" max="12542" width="8.796875" style="224"/>
    <col min="12543" max="12543" width="5.796875" style="224" customWidth="1"/>
    <col min="12544" max="12544" width="9.796875" style="224" customWidth="1"/>
    <col min="12545" max="12545" width="15.5" style="224" customWidth="1"/>
    <col min="12546" max="12546" width="15.3984375" style="224" customWidth="1"/>
    <col min="12547" max="12547" width="10.796875" style="224" customWidth="1"/>
    <col min="12548" max="12548" width="4.59765625" style="224" customWidth="1"/>
    <col min="12549" max="12550" width="10.796875" style="224" customWidth="1"/>
    <col min="12551" max="12551" width="4.59765625" style="224" customWidth="1"/>
    <col min="12552" max="12552" width="10.796875" style="224" customWidth="1"/>
    <col min="12553" max="12798" width="8.796875" style="224"/>
    <col min="12799" max="12799" width="5.796875" style="224" customWidth="1"/>
    <col min="12800" max="12800" width="9.796875" style="224" customWidth="1"/>
    <col min="12801" max="12801" width="15.5" style="224" customWidth="1"/>
    <col min="12802" max="12802" width="15.3984375" style="224" customWidth="1"/>
    <col min="12803" max="12803" width="10.796875" style="224" customWidth="1"/>
    <col min="12804" max="12804" width="4.59765625" style="224" customWidth="1"/>
    <col min="12805" max="12806" width="10.796875" style="224" customWidth="1"/>
    <col min="12807" max="12807" width="4.59765625" style="224" customWidth="1"/>
    <col min="12808" max="12808" width="10.796875" style="224" customWidth="1"/>
    <col min="12809" max="13054" width="8.796875" style="224"/>
    <col min="13055" max="13055" width="5.796875" style="224" customWidth="1"/>
    <col min="13056" max="13056" width="9.796875" style="224" customWidth="1"/>
    <col min="13057" max="13057" width="15.5" style="224" customWidth="1"/>
    <col min="13058" max="13058" width="15.3984375" style="224" customWidth="1"/>
    <col min="13059" max="13059" width="10.796875" style="224" customWidth="1"/>
    <col min="13060" max="13060" width="4.59765625" style="224" customWidth="1"/>
    <col min="13061" max="13062" width="10.796875" style="224" customWidth="1"/>
    <col min="13063" max="13063" width="4.59765625" style="224" customWidth="1"/>
    <col min="13064" max="13064" width="10.796875" style="224" customWidth="1"/>
    <col min="13065" max="13310" width="8.796875" style="224"/>
    <col min="13311" max="13311" width="5.796875" style="224" customWidth="1"/>
    <col min="13312" max="13312" width="9.796875" style="224" customWidth="1"/>
    <col min="13313" max="13313" width="15.5" style="224" customWidth="1"/>
    <col min="13314" max="13314" width="15.3984375" style="224" customWidth="1"/>
    <col min="13315" max="13315" width="10.796875" style="224" customWidth="1"/>
    <col min="13316" max="13316" width="4.59765625" style="224" customWidth="1"/>
    <col min="13317" max="13318" width="10.796875" style="224" customWidth="1"/>
    <col min="13319" max="13319" width="4.59765625" style="224" customWidth="1"/>
    <col min="13320" max="13320" width="10.796875" style="224" customWidth="1"/>
    <col min="13321" max="13566" width="8.796875" style="224"/>
    <col min="13567" max="13567" width="5.796875" style="224" customWidth="1"/>
    <col min="13568" max="13568" width="9.796875" style="224" customWidth="1"/>
    <col min="13569" max="13569" width="15.5" style="224" customWidth="1"/>
    <col min="13570" max="13570" width="15.3984375" style="224" customWidth="1"/>
    <col min="13571" max="13571" width="10.796875" style="224" customWidth="1"/>
    <col min="13572" max="13572" width="4.59765625" style="224" customWidth="1"/>
    <col min="13573" max="13574" width="10.796875" style="224" customWidth="1"/>
    <col min="13575" max="13575" width="4.59765625" style="224" customWidth="1"/>
    <col min="13576" max="13576" width="10.796875" style="224" customWidth="1"/>
    <col min="13577" max="13822" width="8.796875" style="224"/>
    <col min="13823" max="13823" width="5.796875" style="224" customWidth="1"/>
    <col min="13824" max="13824" width="9.796875" style="224" customWidth="1"/>
    <col min="13825" max="13825" width="15.5" style="224" customWidth="1"/>
    <col min="13826" max="13826" width="15.3984375" style="224" customWidth="1"/>
    <col min="13827" max="13827" width="10.796875" style="224" customWidth="1"/>
    <col min="13828" max="13828" width="4.59765625" style="224" customWidth="1"/>
    <col min="13829" max="13830" width="10.796875" style="224" customWidth="1"/>
    <col min="13831" max="13831" width="4.59765625" style="224" customWidth="1"/>
    <col min="13832" max="13832" width="10.796875" style="224" customWidth="1"/>
    <col min="13833" max="14078" width="8.796875" style="224"/>
    <col min="14079" max="14079" width="5.796875" style="224" customWidth="1"/>
    <col min="14080" max="14080" width="9.796875" style="224" customWidth="1"/>
    <col min="14081" max="14081" width="15.5" style="224" customWidth="1"/>
    <col min="14082" max="14082" width="15.3984375" style="224" customWidth="1"/>
    <col min="14083" max="14083" width="10.796875" style="224" customWidth="1"/>
    <col min="14084" max="14084" width="4.59765625" style="224" customWidth="1"/>
    <col min="14085" max="14086" width="10.796875" style="224" customWidth="1"/>
    <col min="14087" max="14087" width="4.59765625" style="224" customWidth="1"/>
    <col min="14088" max="14088" width="10.796875" style="224" customWidth="1"/>
    <col min="14089" max="14334" width="8.796875" style="224"/>
    <col min="14335" max="14335" width="5.796875" style="224" customWidth="1"/>
    <col min="14336" max="14336" width="9.796875" style="224" customWidth="1"/>
    <col min="14337" max="14337" width="15.5" style="224" customWidth="1"/>
    <col min="14338" max="14338" width="15.3984375" style="224" customWidth="1"/>
    <col min="14339" max="14339" width="10.796875" style="224" customWidth="1"/>
    <col min="14340" max="14340" width="4.59765625" style="224" customWidth="1"/>
    <col min="14341" max="14342" width="10.796875" style="224" customWidth="1"/>
    <col min="14343" max="14343" width="4.59765625" style="224" customWidth="1"/>
    <col min="14344" max="14344" width="10.796875" style="224" customWidth="1"/>
    <col min="14345" max="14590" width="8.796875" style="224"/>
    <col min="14591" max="14591" width="5.796875" style="224" customWidth="1"/>
    <col min="14592" max="14592" width="9.796875" style="224" customWidth="1"/>
    <col min="14593" max="14593" width="15.5" style="224" customWidth="1"/>
    <col min="14594" max="14594" width="15.3984375" style="224" customWidth="1"/>
    <col min="14595" max="14595" width="10.796875" style="224" customWidth="1"/>
    <col min="14596" max="14596" width="4.59765625" style="224" customWidth="1"/>
    <col min="14597" max="14598" width="10.796875" style="224" customWidth="1"/>
    <col min="14599" max="14599" width="4.59765625" style="224" customWidth="1"/>
    <col min="14600" max="14600" width="10.796875" style="224" customWidth="1"/>
    <col min="14601" max="14846" width="8.796875" style="224"/>
    <col min="14847" max="14847" width="5.796875" style="224" customWidth="1"/>
    <col min="14848" max="14848" width="9.796875" style="224" customWidth="1"/>
    <col min="14849" max="14849" width="15.5" style="224" customWidth="1"/>
    <col min="14850" max="14850" width="15.3984375" style="224" customWidth="1"/>
    <col min="14851" max="14851" width="10.796875" style="224" customWidth="1"/>
    <col min="14852" max="14852" width="4.59765625" style="224" customWidth="1"/>
    <col min="14853" max="14854" width="10.796875" style="224" customWidth="1"/>
    <col min="14855" max="14855" width="4.59765625" style="224" customWidth="1"/>
    <col min="14856" max="14856" width="10.796875" style="224" customWidth="1"/>
    <col min="14857" max="15102" width="8.796875" style="224"/>
    <col min="15103" max="15103" width="5.796875" style="224" customWidth="1"/>
    <col min="15104" max="15104" width="9.796875" style="224" customWidth="1"/>
    <col min="15105" max="15105" width="15.5" style="224" customWidth="1"/>
    <col min="15106" max="15106" width="15.3984375" style="224" customWidth="1"/>
    <col min="15107" max="15107" width="10.796875" style="224" customWidth="1"/>
    <col min="15108" max="15108" width="4.59765625" style="224" customWidth="1"/>
    <col min="15109" max="15110" width="10.796875" style="224" customWidth="1"/>
    <col min="15111" max="15111" width="4.59765625" style="224" customWidth="1"/>
    <col min="15112" max="15112" width="10.796875" style="224" customWidth="1"/>
    <col min="15113" max="15358" width="8.796875" style="224"/>
    <col min="15359" max="15359" width="5.796875" style="224" customWidth="1"/>
    <col min="15360" max="15360" width="9.796875" style="224" customWidth="1"/>
    <col min="15361" max="15361" width="15.5" style="224" customWidth="1"/>
    <col min="15362" max="15362" width="15.3984375" style="224" customWidth="1"/>
    <col min="15363" max="15363" width="10.796875" style="224" customWidth="1"/>
    <col min="15364" max="15364" width="4.59765625" style="224" customWidth="1"/>
    <col min="15365" max="15366" width="10.796875" style="224" customWidth="1"/>
    <col min="15367" max="15367" width="4.59765625" style="224" customWidth="1"/>
    <col min="15368" max="15368" width="10.796875" style="224" customWidth="1"/>
    <col min="15369" max="15614" width="8.796875" style="224"/>
    <col min="15615" max="15615" width="5.796875" style="224" customWidth="1"/>
    <col min="15616" max="15616" width="9.796875" style="224" customWidth="1"/>
    <col min="15617" max="15617" width="15.5" style="224" customWidth="1"/>
    <col min="15618" max="15618" width="15.3984375" style="224" customWidth="1"/>
    <col min="15619" max="15619" width="10.796875" style="224" customWidth="1"/>
    <col min="15620" max="15620" width="4.59765625" style="224" customWidth="1"/>
    <col min="15621" max="15622" width="10.796875" style="224" customWidth="1"/>
    <col min="15623" max="15623" width="4.59765625" style="224" customWidth="1"/>
    <col min="15624" max="15624" width="10.796875" style="224" customWidth="1"/>
    <col min="15625" max="15870" width="8.796875" style="224"/>
    <col min="15871" max="15871" width="5.796875" style="224" customWidth="1"/>
    <col min="15872" max="15872" width="9.796875" style="224" customWidth="1"/>
    <col min="15873" max="15873" width="15.5" style="224" customWidth="1"/>
    <col min="15874" max="15874" width="15.3984375" style="224" customWidth="1"/>
    <col min="15875" max="15875" width="10.796875" style="224" customWidth="1"/>
    <col min="15876" max="15876" width="4.59765625" style="224" customWidth="1"/>
    <col min="15877" max="15878" width="10.796875" style="224" customWidth="1"/>
    <col min="15879" max="15879" width="4.59765625" style="224" customWidth="1"/>
    <col min="15880" max="15880" width="10.796875" style="224" customWidth="1"/>
    <col min="15881" max="16126" width="8.796875" style="224"/>
    <col min="16127" max="16127" width="5.796875" style="224" customWidth="1"/>
    <col min="16128" max="16128" width="9.796875" style="224" customWidth="1"/>
    <col min="16129" max="16129" width="15.5" style="224" customWidth="1"/>
    <col min="16130" max="16130" width="15.3984375" style="224" customWidth="1"/>
    <col min="16131" max="16131" width="10.796875" style="224" customWidth="1"/>
    <col min="16132" max="16132" width="4.59765625" style="224" customWidth="1"/>
    <col min="16133" max="16134" width="10.796875" style="224" customWidth="1"/>
    <col min="16135" max="16135" width="4.59765625" style="224" customWidth="1"/>
    <col min="16136" max="16136" width="10.796875" style="224" customWidth="1"/>
    <col min="16137" max="16384" width="8.796875" style="224"/>
  </cols>
  <sheetData>
    <row r="1" spans="1:9" ht="57" customHeight="1" x14ac:dyDescent="0.45">
      <c r="B1" s="303">
        <v>5</v>
      </c>
      <c r="C1" s="219">
        <v>1</v>
      </c>
      <c r="D1" s="220"/>
      <c r="G1" s="221"/>
      <c r="H1" s="225"/>
      <c r="I1" s="223"/>
    </row>
    <row r="2" spans="1:9" ht="44.25" customHeight="1" x14ac:dyDescent="0.45">
      <c r="D2" s="220"/>
      <c r="G2" s="221"/>
      <c r="H2" s="225"/>
      <c r="I2" s="223"/>
    </row>
    <row r="3" spans="1:9" ht="44.25" customHeight="1" thickBot="1" x14ac:dyDescent="0.5">
      <c r="A3" s="386" t="str">
        <f>A5</f>
        <v>2024年</v>
      </c>
      <c r="B3" s="386"/>
      <c r="C3" s="386"/>
      <c r="D3" s="226" t="s">
        <v>315</v>
      </c>
      <c r="E3" s="227"/>
      <c r="F3" s="227"/>
      <c r="G3" s="227"/>
      <c r="H3" s="227"/>
    </row>
    <row r="4" spans="1:9" ht="39" customHeight="1" thickBot="1" x14ac:dyDescent="0.5">
      <c r="A4" s="387" t="s">
        <v>316</v>
      </c>
      <c r="B4" s="388"/>
      <c r="C4" s="389"/>
      <c r="D4" s="228" t="s">
        <v>317</v>
      </c>
      <c r="E4" s="228" t="s">
        <v>318</v>
      </c>
      <c r="F4" s="390" t="s">
        <v>319</v>
      </c>
      <c r="G4" s="391"/>
      <c r="H4" s="392"/>
    </row>
    <row r="5" spans="1:9" ht="61.5" customHeight="1" thickTop="1" thickBot="1" x14ac:dyDescent="0.5">
      <c r="A5" s="393" t="s">
        <v>369</v>
      </c>
      <c r="B5" s="229" t="s">
        <v>321</v>
      </c>
      <c r="C5" s="230">
        <v>45316</v>
      </c>
      <c r="D5" s="230">
        <v>45306</v>
      </c>
      <c r="E5" s="230">
        <f>D5+$C$1</f>
        <v>45307</v>
      </c>
      <c r="F5" s="304">
        <f>C5</f>
        <v>45316</v>
      </c>
      <c r="G5" s="232" t="s">
        <v>322</v>
      </c>
      <c r="H5" s="305">
        <f>F5+$B$1</f>
        <v>45321</v>
      </c>
    </row>
    <row r="6" spans="1:9" ht="61.5" customHeight="1" thickTop="1" thickBot="1" x14ac:dyDescent="0.5">
      <c r="A6" s="394"/>
      <c r="B6" s="234" t="s">
        <v>323</v>
      </c>
      <c r="C6" s="235">
        <v>45348</v>
      </c>
      <c r="D6" s="236">
        <v>45334</v>
      </c>
      <c r="E6" s="237">
        <f t="shared" ref="E6:E16" si="0">D6+$C$1</f>
        <v>45335</v>
      </c>
      <c r="F6" s="304">
        <f>C6</f>
        <v>45348</v>
      </c>
      <c r="G6" s="232" t="s">
        <v>322</v>
      </c>
      <c r="H6" s="305">
        <f>F6+$B$1+1</f>
        <v>45354</v>
      </c>
    </row>
    <row r="7" spans="1:9" ht="61.5" customHeight="1" thickTop="1" thickBot="1" x14ac:dyDescent="0.5">
      <c r="A7" s="394"/>
      <c r="B7" s="234" t="s">
        <v>324</v>
      </c>
      <c r="C7" s="238">
        <v>45376</v>
      </c>
      <c r="D7" s="239">
        <v>45363</v>
      </c>
      <c r="E7" s="237">
        <f t="shared" si="0"/>
        <v>45364</v>
      </c>
      <c r="F7" s="304">
        <f>C7</f>
        <v>45376</v>
      </c>
      <c r="G7" s="232" t="s">
        <v>322</v>
      </c>
      <c r="H7" s="305">
        <f>F7+$B$1+1</f>
        <v>45382</v>
      </c>
    </row>
    <row r="8" spans="1:9" ht="61.5" customHeight="1" thickTop="1" thickBot="1" x14ac:dyDescent="0.5">
      <c r="A8" s="394"/>
      <c r="B8" s="234" t="s">
        <v>325</v>
      </c>
      <c r="C8" s="240">
        <v>45407</v>
      </c>
      <c r="D8" s="241">
        <v>45397</v>
      </c>
      <c r="E8" s="237">
        <f>D8+1</f>
        <v>45398</v>
      </c>
      <c r="F8" s="304">
        <f t="shared" ref="F8:F16" si="1">C8</f>
        <v>45407</v>
      </c>
      <c r="G8" s="232" t="s">
        <v>322</v>
      </c>
      <c r="H8" s="305">
        <f t="shared" ref="H8:H14" si="2">F8+$B$1</f>
        <v>45412</v>
      </c>
    </row>
    <row r="9" spans="1:9" ht="61.5" customHeight="1" thickTop="1" thickBot="1" x14ac:dyDescent="0.5">
      <c r="A9" s="394"/>
      <c r="B9" s="234" t="s">
        <v>326</v>
      </c>
      <c r="C9" s="242">
        <v>45436</v>
      </c>
      <c r="D9" s="241">
        <v>45426</v>
      </c>
      <c r="E9" s="237">
        <f t="shared" si="0"/>
        <v>45427</v>
      </c>
      <c r="F9" s="304">
        <f t="shared" si="1"/>
        <v>45436</v>
      </c>
      <c r="G9" s="232" t="s">
        <v>322</v>
      </c>
      <c r="H9" s="305">
        <f t="shared" si="2"/>
        <v>45441</v>
      </c>
    </row>
    <row r="10" spans="1:9" ht="61.5" customHeight="1" thickTop="1" thickBot="1" x14ac:dyDescent="0.5">
      <c r="A10" s="394"/>
      <c r="B10" s="234" t="s">
        <v>327</v>
      </c>
      <c r="C10" s="242">
        <v>45468</v>
      </c>
      <c r="D10" s="241">
        <v>45456</v>
      </c>
      <c r="E10" s="237">
        <f t="shared" si="0"/>
        <v>45457</v>
      </c>
      <c r="F10" s="304">
        <f t="shared" si="1"/>
        <v>45468</v>
      </c>
      <c r="G10" s="232" t="s">
        <v>322</v>
      </c>
      <c r="H10" s="305">
        <f t="shared" si="2"/>
        <v>45473</v>
      </c>
    </row>
    <row r="11" spans="1:9" ht="61.5" customHeight="1" thickTop="1" thickBot="1" x14ac:dyDescent="0.5">
      <c r="A11" s="394"/>
      <c r="B11" s="234" t="s">
        <v>328</v>
      </c>
      <c r="C11" s="242">
        <v>45498</v>
      </c>
      <c r="D11" s="241">
        <v>45485</v>
      </c>
      <c r="E11" s="237">
        <f>D11+$C$1+3</f>
        <v>45489</v>
      </c>
      <c r="F11" s="304">
        <f>C11</f>
        <v>45498</v>
      </c>
      <c r="G11" s="232" t="s">
        <v>322</v>
      </c>
      <c r="H11" s="305">
        <f>F11+5</f>
        <v>45503</v>
      </c>
    </row>
    <row r="12" spans="1:9" ht="61.5" customHeight="1" thickTop="1" thickBot="1" x14ac:dyDescent="0.5">
      <c r="A12" s="394"/>
      <c r="B12" s="234" t="s">
        <v>329</v>
      </c>
      <c r="C12" s="242">
        <v>45530</v>
      </c>
      <c r="D12" s="241">
        <v>45512</v>
      </c>
      <c r="E12" s="237">
        <f t="shared" si="0"/>
        <v>45513</v>
      </c>
      <c r="F12" s="304">
        <f t="shared" si="1"/>
        <v>45530</v>
      </c>
      <c r="G12" s="232" t="s">
        <v>322</v>
      </c>
      <c r="H12" s="305">
        <f>F12+$B$1+1</f>
        <v>45536</v>
      </c>
    </row>
    <row r="13" spans="1:9" ht="61.5" customHeight="1" thickTop="1" thickBot="1" x14ac:dyDescent="0.5">
      <c r="A13" s="394"/>
      <c r="B13" s="234" t="s">
        <v>330</v>
      </c>
      <c r="C13" s="242">
        <v>45560</v>
      </c>
      <c r="D13" s="241">
        <v>45546</v>
      </c>
      <c r="E13" s="237">
        <f t="shared" si="0"/>
        <v>45547</v>
      </c>
      <c r="F13" s="304">
        <f t="shared" si="1"/>
        <v>45560</v>
      </c>
      <c r="G13" s="232" t="s">
        <v>322</v>
      </c>
      <c r="H13" s="305">
        <f>F13+5</f>
        <v>45565</v>
      </c>
    </row>
    <row r="14" spans="1:9" ht="61.5" customHeight="1" thickTop="1" thickBot="1" x14ac:dyDescent="0.5">
      <c r="A14" s="394"/>
      <c r="B14" s="243" t="s">
        <v>331</v>
      </c>
      <c r="C14" s="236">
        <v>45590</v>
      </c>
      <c r="D14" s="236">
        <v>45580</v>
      </c>
      <c r="E14" s="237">
        <f t="shared" si="0"/>
        <v>45581</v>
      </c>
      <c r="F14" s="304">
        <f t="shared" si="1"/>
        <v>45590</v>
      </c>
      <c r="G14" s="232" t="s">
        <v>322</v>
      </c>
      <c r="H14" s="305">
        <f t="shared" si="2"/>
        <v>45595</v>
      </c>
    </row>
    <row r="15" spans="1:9" ht="61.5" customHeight="1" thickTop="1" thickBot="1" x14ac:dyDescent="0.5">
      <c r="A15" s="394"/>
      <c r="B15" s="243" t="s">
        <v>332</v>
      </c>
      <c r="C15" s="236">
        <v>45621</v>
      </c>
      <c r="D15" s="236">
        <v>45609</v>
      </c>
      <c r="E15" s="237">
        <f t="shared" si="0"/>
        <v>45610</v>
      </c>
      <c r="F15" s="304">
        <f t="shared" si="1"/>
        <v>45621</v>
      </c>
      <c r="G15" s="232" t="s">
        <v>322</v>
      </c>
      <c r="H15" s="305">
        <f>F15+$B$1+1</f>
        <v>45627</v>
      </c>
    </row>
    <row r="16" spans="1:9" ht="61.5" customHeight="1" thickTop="1" thickBot="1" x14ac:dyDescent="0.5">
      <c r="A16" s="395"/>
      <c r="B16" s="243" t="s">
        <v>333</v>
      </c>
      <c r="C16" s="244">
        <v>45649</v>
      </c>
      <c r="D16" s="244">
        <v>45637</v>
      </c>
      <c r="E16" s="245">
        <f t="shared" si="0"/>
        <v>45638</v>
      </c>
      <c r="F16" s="306">
        <f t="shared" si="1"/>
        <v>45649</v>
      </c>
      <c r="G16" s="247" t="s">
        <v>322</v>
      </c>
      <c r="H16" s="307">
        <f>F16+$B$1+1</f>
        <v>45655</v>
      </c>
    </row>
    <row r="17" spans="1:8" ht="16.5" customHeight="1" x14ac:dyDescent="0.45">
      <c r="A17" s="396"/>
      <c r="B17" s="396"/>
      <c r="C17" s="396"/>
      <c r="D17" s="396"/>
      <c r="E17" s="396"/>
      <c r="F17" s="396"/>
      <c r="G17" s="249"/>
    </row>
    <row r="18" spans="1:8" ht="21.75" customHeight="1" x14ac:dyDescent="0.45">
      <c r="A18" s="308" t="s">
        <v>334</v>
      </c>
      <c r="B18" s="251"/>
      <c r="C18" s="251"/>
      <c r="F18" s="252"/>
      <c r="G18" s="252"/>
      <c r="H18" s="225"/>
    </row>
    <row r="19" spans="1:8" ht="21.75" customHeight="1" x14ac:dyDescent="0.45">
      <c r="A19" s="309" t="s">
        <v>363</v>
      </c>
      <c r="B19" s="254"/>
      <c r="C19" s="249"/>
      <c r="D19" s="255"/>
      <c r="E19" s="255"/>
      <c r="F19" s="249"/>
      <c r="G19" s="249"/>
      <c r="H19" s="249"/>
    </row>
    <row r="20" spans="1:8" ht="21.75" customHeight="1" x14ac:dyDescent="0.45">
      <c r="A20" s="310" t="s">
        <v>364</v>
      </c>
      <c r="B20" s="251"/>
      <c r="C20" s="251"/>
      <c r="F20" s="252"/>
      <c r="G20" s="252"/>
      <c r="H20" s="225"/>
    </row>
    <row r="21" spans="1:8" ht="21.75" customHeight="1" x14ac:dyDescent="0.45">
      <c r="A21" s="310" t="s">
        <v>365</v>
      </c>
      <c r="B21" s="251"/>
      <c r="C21" s="251"/>
      <c r="F21" s="252"/>
      <c r="G21" s="252"/>
      <c r="H21" s="225"/>
    </row>
    <row r="22" spans="1:8" ht="21.75" customHeight="1" x14ac:dyDescent="0.45">
      <c r="A22" s="309" t="s">
        <v>366</v>
      </c>
      <c r="B22" s="254"/>
      <c r="C22" s="249"/>
      <c r="D22" s="255"/>
      <c r="E22" s="255"/>
      <c r="F22" s="249"/>
      <c r="G22" s="249"/>
      <c r="H22" s="249"/>
    </row>
    <row r="23" spans="1:8" ht="21.75" customHeight="1" x14ac:dyDescent="0.45">
      <c r="A23" s="311" t="s">
        <v>341</v>
      </c>
      <c r="B23" s="258"/>
      <c r="D23" s="220"/>
      <c r="F23" s="221"/>
      <c r="G23" s="221"/>
      <c r="H23" s="225"/>
    </row>
    <row r="24" spans="1:8" s="260" customFormat="1" ht="26.4" customHeight="1" x14ac:dyDescent="0.45">
      <c r="A24" s="309" t="s">
        <v>370</v>
      </c>
      <c r="B24" s="259"/>
      <c r="C24" s="258"/>
      <c r="D24" s="258"/>
      <c r="E24" s="258"/>
      <c r="F24" s="258"/>
      <c r="G24" s="258"/>
      <c r="H24" s="258"/>
    </row>
    <row r="25" spans="1:8" ht="21.75" customHeight="1" x14ac:dyDescent="0.45">
      <c r="A25" s="310" t="s">
        <v>368</v>
      </c>
      <c r="B25" s="258"/>
    </row>
    <row r="26" spans="1:8" ht="21.75" customHeight="1" x14ac:dyDescent="0.45">
      <c r="A26" s="312" t="s">
        <v>344</v>
      </c>
      <c r="B26" s="258"/>
    </row>
    <row r="27" spans="1:8" ht="19.8" x14ac:dyDescent="0.45">
      <c r="C27" s="251"/>
      <c r="F27" s="219"/>
      <c r="G27" s="219"/>
    </row>
  </sheetData>
  <mergeCells count="5">
    <mergeCell ref="A3:C3"/>
    <mergeCell ref="A4:C4"/>
    <mergeCell ref="F4:H4"/>
    <mergeCell ref="A5:A16"/>
    <mergeCell ref="A17:F17"/>
  </mergeCells>
  <phoneticPr fontId="2"/>
  <printOptions horizontalCentered="1" verticalCentered="1"/>
  <pageMargins left="0.7" right="0.7" top="0.75" bottom="0.75" header="0.3" footer="0.3"/>
  <pageSetup paperSize="9" scale="6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9FFDF-EE0E-410F-AC4D-9FF446176BA2}">
  <sheetPr>
    <pageSetUpPr fitToPage="1"/>
  </sheetPr>
  <dimension ref="A1:H29"/>
  <sheetViews>
    <sheetView view="pageBreakPreview" topLeftCell="A2" zoomScaleNormal="100" zoomScaleSheetLayoutView="100" workbookViewId="0">
      <selection activeCell="E8" sqref="E8"/>
    </sheetView>
  </sheetViews>
  <sheetFormatPr defaultColWidth="8.09765625" defaultRowHeight="13.2" outlineLevelRow="1" x14ac:dyDescent="0.45"/>
  <cols>
    <col min="1" max="1" width="5.796875" style="224" customWidth="1"/>
    <col min="2" max="2" width="6.59765625" style="224" customWidth="1"/>
    <col min="3" max="3" width="17.59765625" style="263" customWidth="1"/>
    <col min="4" max="4" width="7.296875" style="263" customWidth="1"/>
    <col min="5" max="5" width="17.59765625" style="264" customWidth="1"/>
    <col min="6" max="6" width="16.296875" style="264" customWidth="1"/>
    <col min="7" max="7" width="16.296875" style="265" customWidth="1"/>
    <col min="8" max="16384" width="8.09765625" style="224"/>
  </cols>
  <sheetData>
    <row r="1" spans="1:8" x14ac:dyDescent="0.45">
      <c r="B1" s="224">
        <v>6</v>
      </c>
    </row>
    <row r="2" spans="1:8" s="267" customFormat="1" ht="17.25" customHeight="1" x14ac:dyDescent="0.45">
      <c r="A2" s="415"/>
      <c r="B2" s="415"/>
      <c r="C2" s="415"/>
      <c r="D2" s="415"/>
      <c r="E2" s="266"/>
      <c r="F2" s="416" t="s">
        <v>314</v>
      </c>
      <c r="G2" s="416"/>
    </row>
    <row r="3" spans="1:8" ht="34.5" customHeight="1" x14ac:dyDescent="0.45">
      <c r="A3" s="417" t="str">
        <f>A7</f>
        <v>2024年</v>
      </c>
      <c r="B3" s="417"/>
      <c r="C3" s="418" t="s">
        <v>345</v>
      </c>
      <c r="D3" s="418"/>
      <c r="E3" s="418"/>
      <c r="F3" s="418"/>
      <c r="H3" s="223"/>
    </row>
    <row r="4" spans="1:8" ht="30" customHeight="1" x14ac:dyDescent="0.45">
      <c r="A4" s="417"/>
      <c r="B4" s="417"/>
      <c r="C4" s="418"/>
      <c r="D4" s="418"/>
      <c r="E4" s="418"/>
      <c r="F4" s="418"/>
      <c r="G4" s="268"/>
    </row>
    <row r="5" spans="1:8" ht="30" customHeight="1" thickBot="1" x14ac:dyDescent="0.5">
      <c r="A5" s="419" t="s">
        <v>346</v>
      </c>
      <c r="B5" s="419"/>
      <c r="C5" s="419"/>
      <c r="D5" s="419"/>
      <c r="E5" s="419"/>
      <c r="F5" s="419"/>
      <c r="G5" s="419"/>
    </row>
    <row r="6" spans="1:8" ht="40.200000000000003" customHeight="1" thickBot="1" x14ac:dyDescent="0.5">
      <c r="A6" s="408"/>
      <c r="B6" s="409"/>
      <c r="C6" s="410" t="s">
        <v>319</v>
      </c>
      <c r="D6" s="411"/>
      <c r="E6" s="412"/>
      <c r="F6" s="413" t="s">
        <v>361</v>
      </c>
      <c r="G6" s="414"/>
    </row>
    <row r="7" spans="1:8" s="273" customFormat="1" ht="40.200000000000003" customHeight="1" outlineLevel="1" thickTop="1" thickBot="1" x14ac:dyDescent="0.5">
      <c r="A7" s="403" t="s">
        <v>362</v>
      </c>
      <c r="B7" s="269" t="s">
        <v>349</v>
      </c>
      <c r="C7" s="270">
        <v>45306</v>
      </c>
      <c r="D7" s="271" t="s">
        <v>322</v>
      </c>
      <c r="E7" s="272">
        <f>C7+$B$1</f>
        <v>45312</v>
      </c>
      <c r="F7" s="406">
        <v>45300</v>
      </c>
      <c r="G7" s="407"/>
    </row>
    <row r="8" spans="1:8" s="273" customFormat="1" ht="40.200000000000003" customHeight="1" outlineLevel="1" thickTop="1" thickBot="1" x14ac:dyDescent="0.5">
      <c r="A8" s="404"/>
      <c r="B8" s="269" t="s">
        <v>350</v>
      </c>
      <c r="C8" s="270">
        <v>45327</v>
      </c>
      <c r="D8" s="271" t="s">
        <v>322</v>
      </c>
      <c r="E8" s="272">
        <f>C8+$B$1</f>
        <v>45333</v>
      </c>
      <c r="F8" s="406">
        <v>45320</v>
      </c>
      <c r="G8" s="407"/>
    </row>
    <row r="9" spans="1:8" s="273" customFormat="1" ht="40.200000000000003" customHeight="1" outlineLevel="1" thickTop="1" thickBot="1" x14ac:dyDescent="0.5">
      <c r="A9" s="404"/>
      <c r="B9" s="269" t="s">
        <v>351</v>
      </c>
      <c r="C9" s="270">
        <v>45362</v>
      </c>
      <c r="D9" s="271" t="s">
        <v>322</v>
      </c>
      <c r="E9" s="272">
        <f t="shared" ref="E9:E18" si="0">C9+$B$1</f>
        <v>45368</v>
      </c>
      <c r="F9" s="399">
        <v>45355</v>
      </c>
      <c r="G9" s="400"/>
    </row>
    <row r="10" spans="1:8" s="273" customFormat="1" ht="40.200000000000003" customHeight="1" outlineLevel="1" thickTop="1" thickBot="1" x14ac:dyDescent="0.5">
      <c r="A10" s="404"/>
      <c r="B10" s="269" t="s">
        <v>352</v>
      </c>
      <c r="C10" s="270">
        <v>45390</v>
      </c>
      <c r="D10" s="271" t="s">
        <v>322</v>
      </c>
      <c r="E10" s="272">
        <f t="shared" si="0"/>
        <v>45396</v>
      </c>
      <c r="F10" s="399">
        <v>45383</v>
      </c>
      <c r="G10" s="400"/>
    </row>
    <row r="11" spans="1:8" s="273" customFormat="1" ht="40.200000000000003" customHeight="1" outlineLevel="1" thickTop="1" thickBot="1" x14ac:dyDescent="0.5">
      <c r="A11" s="404"/>
      <c r="B11" s="269" t="s">
        <v>353</v>
      </c>
      <c r="C11" s="274">
        <v>45425</v>
      </c>
      <c r="D11" s="275" t="s">
        <v>322</v>
      </c>
      <c r="E11" s="272">
        <f t="shared" si="0"/>
        <v>45431</v>
      </c>
      <c r="F11" s="397">
        <v>45414</v>
      </c>
      <c r="G11" s="398"/>
      <c r="H11" s="276"/>
    </row>
    <row r="12" spans="1:8" s="273" customFormat="1" ht="40.200000000000003" customHeight="1" outlineLevel="1" thickTop="1" thickBot="1" x14ac:dyDescent="0.5">
      <c r="A12" s="404"/>
      <c r="B12" s="277" t="s">
        <v>354</v>
      </c>
      <c r="C12" s="270">
        <v>45453</v>
      </c>
      <c r="D12" s="271" t="s">
        <v>322</v>
      </c>
      <c r="E12" s="272">
        <f t="shared" si="0"/>
        <v>45459</v>
      </c>
      <c r="F12" s="399">
        <v>45446</v>
      </c>
      <c r="G12" s="400"/>
    </row>
    <row r="13" spans="1:8" ht="40.200000000000003" customHeight="1" outlineLevel="1" thickTop="1" thickBot="1" x14ac:dyDescent="0.5">
      <c r="A13" s="404"/>
      <c r="B13" s="277" t="s">
        <v>355</v>
      </c>
      <c r="C13" s="278">
        <v>45481</v>
      </c>
      <c r="D13" s="279" t="s">
        <v>322</v>
      </c>
      <c r="E13" s="272">
        <f t="shared" si="0"/>
        <v>45487</v>
      </c>
      <c r="F13" s="401">
        <v>45474</v>
      </c>
      <c r="G13" s="402"/>
      <c r="H13" s="280"/>
    </row>
    <row r="14" spans="1:8" ht="40.200000000000003" customHeight="1" outlineLevel="1" thickTop="1" thickBot="1" x14ac:dyDescent="0.5">
      <c r="A14" s="404"/>
      <c r="B14" s="277" t="s">
        <v>356</v>
      </c>
      <c r="C14" s="270">
        <v>45509</v>
      </c>
      <c r="D14" s="271" t="s">
        <v>322</v>
      </c>
      <c r="E14" s="272">
        <f t="shared" si="0"/>
        <v>45515</v>
      </c>
      <c r="F14" s="399">
        <v>45502</v>
      </c>
      <c r="G14" s="400"/>
    </row>
    <row r="15" spans="1:8" ht="40.200000000000003" customHeight="1" outlineLevel="1" thickTop="1" thickBot="1" x14ac:dyDescent="0.5">
      <c r="A15" s="404"/>
      <c r="B15" s="277" t="s">
        <v>357</v>
      </c>
      <c r="C15" s="270">
        <v>45544</v>
      </c>
      <c r="D15" s="271" t="s">
        <v>322</v>
      </c>
      <c r="E15" s="272">
        <f t="shared" si="0"/>
        <v>45550</v>
      </c>
      <c r="F15" s="399">
        <v>45537</v>
      </c>
      <c r="G15" s="400"/>
    </row>
    <row r="16" spans="1:8" ht="40.200000000000003" customHeight="1" outlineLevel="1" thickTop="1" thickBot="1" x14ac:dyDescent="0.5">
      <c r="A16" s="404"/>
      <c r="B16" s="281" t="s">
        <v>358</v>
      </c>
      <c r="C16" s="274">
        <v>45572</v>
      </c>
      <c r="D16" s="275" t="s">
        <v>322</v>
      </c>
      <c r="E16" s="272">
        <f t="shared" si="0"/>
        <v>45578</v>
      </c>
      <c r="F16" s="397">
        <v>45565</v>
      </c>
      <c r="G16" s="398"/>
    </row>
    <row r="17" spans="1:8" ht="40.200000000000003" customHeight="1" outlineLevel="1" thickTop="1" thickBot="1" x14ac:dyDescent="0.5">
      <c r="A17" s="404"/>
      <c r="B17" s="277" t="s">
        <v>359</v>
      </c>
      <c r="C17" s="270">
        <v>45607</v>
      </c>
      <c r="D17" s="271" t="s">
        <v>322</v>
      </c>
      <c r="E17" s="272">
        <f t="shared" si="0"/>
        <v>45613</v>
      </c>
      <c r="F17" s="399">
        <v>45601</v>
      </c>
      <c r="G17" s="400"/>
    </row>
    <row r="18" spans="1:8" ht="40.200000000000003" customHeight="1" outlineLevel="1" thickTop="1" thickBot="1" x14ac:dyDescent="0.5">
      <c r="A18" s="405"/>
      <c r="B18" s="282" t="s">
        <v>360</v>
      </c>
      <c r="C18" s="278">
        <v>45635</v>
      </c>
      <c r="D18" s="279" t="s">
        <v>322</v>
      </c>
      <c r="E18" s="283">
        <f t="shared" si="0"/>
        <v>45641</v>
      </c>
      <c r="F18" s="401">
        <v>45628</v>
      </c>
      <c r="G18" s="402"/>
    </row>
    <row r="19" spans="1:8" ht="16.5" customHeight="1" x14ac:dyDescent="0.45"/>
    <row r="20" spans="1:8" s="287" customFormat="1" ht="17.399999999999999" customHeight="1" x14ac:dyDescent="0.45">
      <c r="A20" s="250" t="s">
        <v>334</v>
      </c>
      <c r="B20" s="284"/>
      <c r="C20" s="284"/>
      <c r="D20" s="284"/>
      <c r="E20" s="284"/>
      <c r="F20" s="285"/>
      <c r="G20" s="285"/>
      <c r="H20" s="286"/>
    </row>
    <row r="21" spans="1:8" s="287" customFormat="1" ht="17.399999999999999" customHeight="1" x14ac:dyDescent="0.45">
      <c r="A21" s="301" t="s">
        <v>363</v>
      </c>
      <c r="B21" s="288"/>
      <c r="C21" s="288"/>
      <c r="D21" s="289"/>
      <c r="E21" s="289"/>
      <c r="F21" s="288"/>
      <c r="G21" s="288"/>
      <c r="H21" s="290"/>
    </row>
    <row r="22" spans="1:8" s="287" customFormat="1" ht="17.399999999999999" customHeight="1" x14ac:dyDescent="0.45">
      <c r="A22" s="256" t="s">
        <v>364</v>
      </c>
      <c r="B22" s="284"/>
      <c r="C22" s="284"/>
      <c r="D22" s="284"/>
      <c r="E22" s="284"/>
      <c r="F22" s="285"/>
      <c r="G22" s="285"/>
      <c r="H22" s="286"/>
    </row>
    <row r="23" spans="1:8" s="287" customFormat="1" ht="17.399999999999999" customHeight="1" x14ac:dyDescent="0.45">
      <c r="A23" s="256" t="s">
        <v>365</v>
      </c>
      <c r="B23" s="284"/>
      <c r="C23" s="284"/>
      <c r="D23" s="284"/>
      <c r="E23" s="284"/>
      <c r="F23" s="285"/>
      <c r="G23" s="285"/>
      <c r="H23" s="286"/>
    </row>
    <row r="24" spans="1:8" s="287" customFormat="1" ht="17.399999999999999" customHeight="1" x14ac:dyDescent="0.45">
      <c r="A24" s="301" t="s">
        <v>366</v>
      </c>
      <c r="B24" s="288"/>
      <c r="C24" s="288"/>
      <c r="D24" s="289"/>
      <c r="E24" s="289"/>
      <c r="F24" s="288"/>
      <c r="G24" s="288"/>
      <c r="H24" s="290"/>
    </row>
    <row r="25" spans="1:8" s="287" customFormat="1" ht="17.399999999999999" customHeight="1" x14ac:dyDescent="0.45">
      <c r="A25" s="302" t="s">
        <v>341</v>
      </c>
      <c r="B25" s="291"/>
      <c r="C25" s="292"/>
      <c r="D25" s="293"/>
      <c r="E25" s="284"/>
      <c r="F25" s="284"/>
      <c r="G25" s="284"/>
      <c r="H25" s="286"/>
    </row>
    <row r="26" spans="1:8" s="296" customFormat="1" ht="17.399999999999999" customHeight="1" x14ac:dyDescent="0.45">
      <c r="A26" s="301" t="s">
        <v>367</v>
      </c>
      <c r="B26" s="294"/>
      <c r="C26" s="291"/>
      <c r="D26" s="291"/>
      <c r="E26" s="291"/>
      <c r="F26" s="291"/>
      <c r="G26" s="291"/>
      <c r="H26" s="295"/>
    </row>
    <row r="27" spans="1:8" s="287" customFormat="1" ht="17.399999999999999" customHeight="1" x14ac:dyDescent="0.45">
      <c r="A27" s="256" t="s">
        <v>368</v>
      </c>
      <c r="B27" s="291"/>
      <c r="C27" s="292"/>
      <c r="D27" s="284"/>
      <c r="E27" s="284"/>
      <c r="F27" s="291"/>
      <c r="G27" s="291"/>
      <c r="H27" s="295"/>
    </row>
    <row r="28" spans="1:8" s="287" customFormat="1" ht="17.399999999999999" customHeight="1" x14ac:dyDescent="0.45">
      <c r="A28" s="261" t="s">
        <v>344</v>
      </c>
      <c r="B28" s="291"/>
      <c r="C28" s="292"/>
      <c r="D28" s="284"/>
      <c r="E28" s="284"/>
      <c r="F28" s="291"/>
      <c r="G28" s="291"/>
      <c r="H28" s="295"/>
    </row>
    <row r="29" spans="1:8" x14ac:dyDescent="0.45">
      <c r="A29" s="297"/>
      <c r="B29" s="297"/>
      <c r="C29" s="298"/>
      <c r="D29" s="298"/>
      <c r="E29" s="299"/>
      <c r="F29" s="299"/>
      <c r="G29" s="300"/>
    </row>
  </sheetData>
  <mergeCells count="21">
    <mergeCell ref="A6:B6"/>
    <mergeCell ref="C6:E6"/>
    <mergeCell ref="F6:G6"/>
    <mergeCell ref="A2:D2"/>
    <mergeCell ref="F2:G2"/>
    <mergeCell ref="A3:B4"/>
    <mergeCell ref="C3:F4"/>
    <mergeCell ref="A5:G5"/>
    <mergeCell ref="F16:G16"/>
    <mergeCell ref="F17:G17"/>
    <mergeCell ref="F18:G18"/>
    <mergeCell ref="A7:A18"/>
    <mergeCell ref="F7:G7"/>
    <mergeCell ref="F8:G8"/>
    <mergeCell ref="F9:G9"/>
    <mergeCell ref="F10:G10"/>
    <mergeCell ref="F11:G11"/>
    <mergeCell ref="F12:G12"/>
    <mergeCell ref="F13:G13"/>
    <mergeCell ref="F14:G14"/>
    <mergeCell ref="F15:G15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9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10F36-AE45-455F-BF25-493DC97B702D}">
  <sheetPr>
    <pageSetUpPr fitToPage="1"/>
  </sheetPr>
  <dimension ref="A1:I29"/>
  <sheetViews>
    <sheetView view="pageBreakPreview" zoomScaleNormal="100" zoomScaleSheetLayoutView="100" workbookViewId="0"/>
  </sheetViews>
  <sheetFormatPr defaultRowHeight="18" x14ac:dyDescent="0.45"/>
  <cols>
    <col min="1" max="1" width="5.796875" style="217" customWidth="1"/>
    <col min="2" max="2" width="11.796875" style="217" customWidth="1"/>
    <col min="3" max="3" width="17.296875" style="219" customWidth="1"/>
    <col min="4" max="5" width="15.59765625" style="221" customWidth="1"/>
    <col min="6" max="6" width="13.796875" style="217" customWidth="1"/>
    <col min="7" max="7" width="6.09765625" style="217" customWidth="1"/>
    <col min="8" max="8" width="13.796875" style="217" customWidth="1"/>
    <col min="9" max="254" width="8.796875" style="224"/>
    <col min="255" max="255" width="5.796875" style="224" customWidth="1"/>
    <col min="256" max="256" width="9.796875" style="224" customWidth="1"/>
    <col min="257" max="257" width="15.5" style="224" customWidth="1"/>
    <col min="258" max="258" width="15.3984375" style="224" customWidth="1"/>
    <col min="259" max="259" width="10.796875" style="224" customWidth="1"/>
    <col min="260" max="260" width="4.59765625" style="224" customWidth="1"/>
    <col min="261" max="262" width="10.796875" style="224" customWidth="1"/>
    <col min="263" max="263" width="4.59765625" style="224" customWidth="1"/>
    <col min="264" max="264" width="10.796875" style="224" customWidth="1"/>
    <col min="265" max="510" width="8.796875" style="224"/>
    <col min="511" max="511" width="5.796875" style="224" customWidth="1"/>
    <col min="512" max="512" width="9.796875" style="224" customWidth="1"/>
    <col min="513" max="513" width="15.5" style="224" customWidth="1"/>
    <col min="514" max="514" width="15.3984375" style="224" customWidth="1"/>
    <col min="515" max="515" width="10.796875" style="224" customWidth="1"/>
    <col min="516" max="516" width="4.59765625" style="224" customWidth="1"/>
    <col min="517" max="518" width="10.796875" style="224" customWidth="1"/>
    <col min="519" max="519" width="4.59765625" style="224" customWidth="1"/>
    <col min="520" max="520" width="10.796875" style="224" customWidth="1"/>
    <col min="521" max="766" width="8.796875" style="224"/>
    <col min="767" max="767" width="5.796875" style="224" customWidth="1"/>
    <col min="768" max="768" width="9.796875" style="224" customWidth="1"/>
    <col min="769" max="769" width="15.5" style="224" customWidth="1"/>
    <col min="770" max="770" width="15.3984375" style="224" customWidth="1"/>
    <col min="771" max="771" width="10.796875" style="224" customWidth="1"/>
    <col min="772" max="772" width="4.59765625" style="224" customWidth="1"/>
    <col min="773" max="774" width="10.796875" style="224" customWidth="1"/>
    <col min="775" max="775" width="4.59765625" style="224" customWidth="1"/>
    <col min="776" max="776" width="10.796875" style="224" customWidth="1"/>
    <col min="777" max="1022" width="8.796875" style="224"/>
    <col min="1023" max="1023" width="5.796875" style="224" customWidth="1"/>
    <col min="1024" max="1024" width="9.796875" style="224" customWidth="1"/>
    <col min="1025" max="1025" width="15.5" style="224" customWidth="1"/>
    <col min="1026" max="1026" width="15.3984375" style="224" customWidth="1"/>
    <col min="1027" max="1027" width="10.796875" style="224" customWidth="1"/>
    <col min="1028" max="1028" width="4.59765625" style="224" customWidth="1"/>
    <col min="1029" max="1030" width="10.796875" style="224" customWidth="1"/>
    <col min="1031" max="1031" width="4.59765625" style="224" customWidth="1"/>
    <col min="1032" max="1032" width="10.796875" style="224" customWidth="1"/>
    <col min="1033" max="1278" width="8.796875" style="224"/>
    <col min="1279" max="1279" width="5.796875" style="224" customWidth="1"/>
    <col min="1280" max="1280" width="9.796875" style="224" customWidth="1"/>
    <col min="1281" max="1281" width="15.5" style="224" customWidth="1"/>
    <col min="1282" max="1282" width="15.3984375" style="224" customWidth="1"/>
    <col min="1283" max="1283" width="10.796875" style="224" customWidth="1"/>
    <col min="1284" max="1284" width="4.59765625" style="224" customWidth="1"/>
    <col min="1285" max="1286" width="10.796875" style="224" customWidth="1"/>
    <col min="1287" max="1287" width="4.59765625" style="224" customWidth="1"/>
    <col min="1288" max="1288" width="10.796875" style="224" customWidth="1"/>
    <col min="1289" max="1534" width="8.796875" style="224"/>
    <col min="1535" max="1535" width="5.796875" style="224" customWidth="1"/>
    <col min="1536" max="1536" width="9.796875" style="224" customWidth="1"/>
    <col min="1537" max="1537" width="15.5" style="224" customWidth="1"/>
    <col min="1538" max="1538" width="15.3984375" style="224" customWidth="1"/>
    <col min="1539" max="1539" width="10.796875" style="224" customWidth="1"/>
    <col min="1540" max="1540" width="4.59765625" style="224" customWidth="1"/>
    <col min="1541" max="1542" width="10.796875" style="224" customWidth="1"/>
    <col min="1543" max="1543" width="4.59765625" style="224" customWidth="1"/>
    <col min="1544" max="1544" width="10.796875" style="224" customWidth="1"/>
    <col min="1545" max="1790" width="8.796875" style="224"/>
    <col min="1791" max="1791" width="5.796875" style="224" customWidth="1"/>
    <col min="1792" max="1792" width="9.796875" style="224" customWidth="1"/>
    <col min="1793" max="1793" width="15.5" style="224" customWidth="1"/>
    <col min="1794" max="1794" width="15.3984375" style="224" customWidth="1"/>
    <col min="1795" max="1795" width="10.796875" style="224" customWidth="1"/>
    <col min="1796" max="1796" width="4.59765625" style="224" customWidth="1"/>
    <col min="1797" max="1798" width="10.796875" style="224" customWidth="1"/>
    <col min="1799" max="1799" width="4.59765625" style="224" customWidth="1"/>
    <col min="1800" max="1800" width="10.796875" style="224" customWidth="1"/>
    <col min="1801" max="2046" width="8.796875" style="224"/>
    <col min="2047" max="2047" width="5.796875" style="224" customWidth="1"/>
    <col min="2048" max="2048" width="9.796875" style="224" customWidth="1"/>
    <col min="2049" max="2049" width="15.5" style="224" customWidth="1"/>
    <col min="2050" max="2050" width="15.3984375" style="224" customWidth="1"/>
    <col min="2051" max="2051" width="10.796875" style="224" customWidth="1"/>
    <col min="2052" max="2052" width="4.59765625" style="224" customWidth="1"/>
    <col min="2053" max="2054" width="10.796875" style="224" customWidth="1"/>
    <col min="2055" max="2055" width="4.59765625" style="224" customWidth="1"/>
    <col min="2056" max="2056" width="10.796875" style="224" customWidth="1"/>
    <col min="2057" max="2302" width="8.796875" style="224"/>
    <col min="2303" max="2303" width="5.796875" style="224" customWidth="1"/>
    <col min="2304" max="2304" width="9.796875" style="224" customWidth="1"/>
    <col min="2305" max="2305" width="15.5" style="224" customWidth="1"/>
    <col min="2306" max="2306" width="15.3984375" style="224" customWidth="1"/>
    <col min="2307" max="2307" width="10.796875" style="224" customWidth="1"/>
    <col min="2308" max="2308" width="4.59765625" style="224" customWidth="1"/>
    <col min="2309" max="2310" width="10.796875" style="224" customWidth="1"/>
    <col min="2311" max="2311" width="4.59765625" style="224" customWidth="1"/>
    <col min="2312" max="2312" width="10.796875" style="224" customWidth="1"/>
    <col min="2313" max="2558" width="8.796875" style="224"/>
    <col min="2559" max="2559" width="5.796875" style="224" customWidth="1"/>
    <col min="2560" max="2560" width="9.796875" style="224" customWidth="1"/>
    <col min="2561" max="2561" width="15.5" style="224" customWidth="1"/>
    <col min="2562" max="2562" width="15.3984375" style="224" customWidth="1"/>
    <col min="2563" max="2563" width="10.796875" style="224" customWidth="1"/>
    <col min="2564" max="2564" width="4.59765625" style="224" customWidth="1"/>
    <col min="2565" max="2566" width="10.796875" style="224" customWidth="1"/>
    <col min="2567" max="2567" width="4.59765625" style="224" customWidth="1"/>
    <col min="2568" max="2568" width="10.796875" style="224" customWidth="1"/>
    <col min="2569" max="2814" width="8.796875" style="224"/>
    <col min="2815" max="2815" width="5.796875" style="224" customWidth="1"/>
    <col min="2816" max="2816" width="9.796875" style="224" customWidth="1"/>
    <col min="2817" max="2817" width="15.5" style="224" customWidth="1"/>
    <col min="2818" max="2818" width="15.3984375" style="224" customWidth="1"/>
    <col min="2819" max="2819" width="10.796875" style="224" customWidth="1"/>
    <col min="2820" max="2820" width="4.59765625" style="224" customWidth="1"/>
    <col min="2821" max="2822" width="10.796875" style="224" customWidth="1"/>
    <col min="2823" max="2823" width="4.59765625" style="224" customWidth="1"/>
    <col min="2824" max="2824" width="10.796875" style="224" customWidth="1"/>
    <col min="2825" max="3070" width="8.796875" style="224"/>
    <col min="3071" max="3071" width="5.796875" style="224" customWidth="1"/>
    <col min="3072" max="3072" width="9.796875" style="224" customWidth="1"/>
    <col min="3073" max="3073" width="15.5" style="224" customWidth="1"/>
    <col min="3074" max="3074" width="15.3984375" style="224" customWidth="1"/>
    <col min="3075" max="3075" width="10.796875" style="224" customWidth="1"/>
    <col min="3076" max="3076" width="4.59765625" style="224" customWidth="1"/>
    <col min="3077" max="3078" width="10.796875" style="224" customWidth="1"/>
    <col min="3079" max="3079" width="4.59765625" style="224" customWidth="1"/>
    <col min="3080" max="3080" width="10.796875" style="224" customWidth="1"/>
    <col min="3081" max="3326" width="8.796875" style="224"/>
    <col min="3327" max="3327" width="5.796875" style="224" customWidth="1"/>
    <col min="3328" max="3328" width="9.796875" style="224" customWidth="1"/>
    <col min="3329" max="3329" width="15.5" style="224" customWidth="1"/>
    <col min="3330" max="3330" width="15.3984375" style="224" customWidth="1"/>
    <col min="3331" max="3331" width="10.796875" style="224" customWidth="1"/>
    <col min="3332" max="3332" width="4.59765625" style="224" customWidth="1"/>
    <col min="3333" max="3334" width="10.796875" style="224" customWidth="1"/>
    <col min="3335" max="3335" width="4.59765625" style="224" customWidth="1"/>
    <col min="3336" max="3336" width="10.796875" style="224" customWidth="1"/>
    <col min="3337" max="3582" width="8.796875" style="224"/>
    <col min="3583" max="3583" width="5.796875" style="224" customWidth="1"/>
    <col min="3584" max="3584" width="9.796875" style="224" customWidth="1"/>
    <col min="3585" max="3585" width="15.5" style="224" customWidth="1"/>
    <col min="3586" max="3586" width="15.3984375" style="224" customWidth="1"/>
    <col min="3587" max="3587" width="10.796875" style="224" customWidth="1"/>
    <col min="3588" max="3588" width="4.59765625" style="224" customWidth="1"/>
    <col min="3589" max="3590" width="10.796875" style="224" customWidth="1"/>
    <col min="3591" max="3591" width="4.59765625" style="224" customWidth="1"/>
    <col min="3592" max="3592" width="10.796875" style="224" customWidth="1"/>
    <col min="3593" max="3838" width="8.796875" style="224"/>
    <col min="3839" max="3839" width="5.796875" style="224" customWidth="1"/>
    <col min="3840" max="3840" width="9.796875" style="224" customWidth="1"/>
    <col min="3841" max="3841" width="15.5" style="224" customWidth="1"/>
    <col min="3842" max="3842" width="15.3984375" style="224" customWidth="1"/>
    <col min="3843" max="3843" width="10.796875" style="224" customWidth="1"/>
    <col min="3844" max="3844" width="4.59765625" style="224" customWidth="1"/>
    <col min="3845" max="3846" width="10.796875" style="224" customWidth="1"/>
    <col min="3847" max="3847" width="4.59765625" style="224" customWidth="1"/>
    <col min="3848" max="3848" width="10.796875" style="224" customWidth="1"/>
    <col min="3849" max="4094" width="8.796875" style="224"/>
    <col min="4095" max="4095" width="5.796875" style="224" customWidth="1"/>
    <col min="4096" max="4096" width="9.796875" style="224" customWidth="1"/>
    <col min="4097" max="4097" width="15.5" style="224" customWidth="1"/>
    <col min="4098" max="4098" width="15.3984375" style="224" customWidth="1"/>
    <col min="4099" max="4099" width="10.796875" style="224" customWidth="1"/>
    <col min="4100" max="4100" width="4.59765625" style="224" customWidth="1"/>
    <col min="4101" max="4102" width="10.796875" style="224" customWidth="1"/>
    <col min="4103" max="4103" width="4.59765625" style="224" customWidth="1"/>
    <col min="4104" max="4104" width="10.796875" style="224" customWidth="1"/>
    <col min="4105" max="4350" width="8.796875" style="224"/>
    <col min="4351" max="4351" width="5.796875" style="224" customWidth="1"/>
    <col min="4352" max="4352" width="9.796875" style="224" customWidth="1"/>
    <col min="4353" max="4353" width="15.5" style="224" customWidth="1"/>
    <col min="4354" max="4354" width="15.3984375" style="224" customWidth="1"/>
    <col min="4355" max="4355" width="10.796875" style="224" customWidth="1"/>
    <col min="4356" max="4356" width="4.59765625" style="224" customWidth="1"/>
    <col min="4357" max="4358" width="10.796875" style="224" customWidth="1"/>
    <col min="4359" max="4359" width="4.59765625" style="224" customWidth="1"/>
    <col min="4360" max="4360" width="10.796875" style="224" customWidth="1"/>
    <col min="4361" max="4606" width="8.796875" style="224"/>
    <col min="4607" max="4607" width="5.796875" style="224" customWidth="1"/>
    <col min="4608" max="4608" width="9.796875" style="224" customWidth="1"/>
    <col min="4609" max="4609" width="15.5" style="224" customWidth="1"/>
    <col min="4610" max="4610" width="15.3984375" style="224" customWidth="1"/>
    <col min="4611" max="4611" width="10.796875" style="224" customWidth="1"/>
    <col min="4612" max="4612" width="4.59765625" style="224" customWidth="1"/>
    <col min="4613" max="4614" width="10.796875" style="224" customWidth="1"/>
    <col min="4615" max="4615" width="4.59765625" style="224" customWidth="1"/>
    <col min="4616" max="4616" width="10.796875" style="224" customWidth="1"/>
    <col min="4617" max="4862" width="8.796875" style="224"/>
    <col min="4863" max="4863" width="5.796875" style="224" customWidth="1"/>
    <col min="4864" max="4864" width="9.796875" style="224" customWidth="1"/>
    <col min="4865" max="4865" width="15.5" style="224" customWidth="1"/>
    <col min="4866" max="4866" width="15.3984375" style="224" customWidth="1"/>
    <col min="4867" max="4867" width="10.796875" style="224" customWidth="1"/>
    <col min="4868" max="4868" width="4.59765625" style="224" customWidth="1"/>
    <col min="4869" max="4870" width="10.796875" style="224" customWidth="1"/>
    <col min="4871" max="4871" width="4.59765625" style="224" customWidth="1"/>
    <col min="4872" max="4872" width="10.796875" style="224" customWidth="1"/>
    <col min="4873" max="5118" width="8.796875" style="224"/>
    <col min="5119" max="5119" width="5.796875" style="224" customWidth="1"/>
    <col min="5120" max="5120" width="9.796875" style="224" customWidth="1"/>
    <col min="5121" max="5121" width="15.5" style="224" customWidth="1"/>
    <col min="5122" max="5122" width="15.3984375" style="224" customWidth="1"/>
    <col min="5123" max="5123" width="10.796875" style="224" customWidth="1"/>
    <col min="5124" max="5124" width="4.59765625" style="224" customWidth="1"/>
    <col min="5125" max="5126" width="10.796875" style="224" customWidth="1"/>
    <col min="5127" max="5127" width="4.59765625" style="224" customWidth="1"/>
    <col min="5128" max="5128" width="10.796875" style="224" customWidth="1"/>
    <col min="5129" max="5374" width="8.796875" style="224"/>
    <col min="5375" max="5375" width="5.796875" style="224" customWidth="1"/>
    <col min="5376" max="5376" width="9.796875" style="224" customWidth="1"/>
    <col min="5377" max="5377" width="15.5" style="224" customWidth="1"/>
    <col min="5378" max="5378" width="15.3984375" style="224" customWidth="1"/>
    <col min="5379" max="5379" width="10.796875" style="224" customWidth="1"/>
    <col min="5380" max="5380" width="4.59765625" style="224" customWidth="1"/>
    <col min="5381" max="5382" width="10.796875" style="224" customWidth="1"/>
    <col min="5383" max="5383" width="4.59765625" style="224" customWidth="1"/>
    <col min="5384" max="5384" width="10.796875" style="224" customWidth="1"/>
    <col min="5385" max="5630" width="8.796875" style="224"/>
    <col min="5631" max="5631" width="5.796875" style="224" customWidth="1"/>
    <col min="5632" max="5632" width="9.796875" style="224" customWidth="1"/>
    <col min="5633" max="5633" width="15.5" style="224" customWidth="1"/>
    <col min="5634" max="5634" width="15.3984375" style="224" customWidth="1"/>
    <col min="5635" max="5635" width="10.796875" style="224" customWidth="1"/>
    <col min="5636" max="5636" width="4.59765625" style="224" customWidth="1"/>
    <col min="5637" max="5638" width="10.796875" style="224" customWidth="1"/>
    <col min="5639" max="5639" width="4.59765625" style="224" customWidth="1"/>
    <col min="5640" max="5640" width="10.796875" style="224" customWidth="1"/>
    <col min="5641" max="5886" width="8.796875" style="224"/>
    <col min="5887" max="5887" width="5.796875" style="224" customWidth="1"/>
    <col min="5888" max="5888" width="9.796875" style="224" customWidth="1"/>
    <col min="5889" max="5889" width="15.5" style="224" customWidth="1"/>
    <col min="5890" max="5890" width="15.3984375" style="224" customWidth="1"/>
    <col min="5891" max="5891" width="10.796875" style="224" customWidth="1"/>
    <col min="5892" max="5892" width="4.59765625" style="224" customWidth="1"/>
    <col min="5893" max="5894" width="10.796875" style="224" customWidth="1"/>
    <col min="5895" max="5895" width="4.59765625" style="224" customWidth="1"/>
    <col min="5896" max="5896" width="10.796875" style="224" customWidth="1"/>
    <col min="5897" max="6142" width="8.796875" style="224"/>
    <col min="6143" max="6143" width="5.796875" style="224" customWidth="1"/>
    <col min="6144" max="6144" width="9.796875" style="224" customWidth="1"/>
    <col min="6145" max="6145" width="15.5" style="224" customWidth="1"/>
    <col min="6146" max="6146" width="15.3984375" style="224" customWidth="1"/>
    <col min="6147" max="6147" width="10.796875" style="224" customWidth="1"/>
    <col min="6148" max="6148" width="4.59765625" style="224" customWidth="1"/>
    <col min="6149" max="6150" width="10.796875" style="224" customWidth="1"/>
    <col min="6151" max="6151" width="4.59765625" style="224" customWidth="1"/>
    <col min="6152" max="6152" width="10.796875" style="224" customWidth="1"/>
    <col min="6153" max="6398" width="8.796875" style="224"/>
    <col min="6399" max="6399" width="5.796875" style="224" customWidth="1"/>
    <col min="6400" max="6400" width="9.796875" style="224" customWidth="1"/>
    <col min="6401" max="6401" width="15.5" style="224" customWidth="1"/>
    <col min="6402" max="6402" width="15.3984375" style="224" customWidth="1"/>
    <col min="6403" max="6403" width="10.796875" style="224" customWidth="1"/>
    <col min="6404" max="6404" width="4.59765625" style="224" customWidth="1"/>
    <col min="6405" max="6406" width="10.796875" style="224" customWidth="1"/>
    <col min="6407" max="6407" width="4.59765625" style="224" customWidth="1"/>
    <col min="6408" max="6408" width="10.796875" style="224" customWidth="1"/>
    <col min="6409" max="6654" width="8.796875" style="224"/>
    <col min="6655" max="6655" width="5.796875" style="224" customWidth="1"/>
    <col min="6656" max="6656" width="9.796875" style="224" customWidth="1"/>
    <col min="6657" max="6657" width="15.5" style="224" customWidth="1"/>
    <col min="6658" max="6658" width="15.3984375" style="224" customWidth="1"/>
    <col min="6659" max="6659" width="10.796875" style="224" customWidth="1"/>
    <col min="6660" max="6660" width="4.59765625" style="224" customWidth="1"/>
    <col min="6661" max="6662" width="10.796875" style="224" customWidth="1"/>
    <col min="6663" max="6663" width="4.59765625" style="224" customWidth="1"/>
    <col min="6664" max="6664" width="10.796875" style="224" customWidth="1"/>
    <col min="6665" max="6910" width="8.796875" style="224"/>
    <col min="6911" max="6911" width="5.796875" style="224" customWidth="1"/>
    <col min="6912" max="6912" width="9.796875" style="224" customWidth="1"/>
    <col min="6913" max="6913" width="15.5" style="224" customWidth="1"/>
    <col min="6914" max="6914" width="15.3984375" style="224" customWidth="1"/>
    <col min="6915" max="6915" width="10.796875" style="224" customWidth="1"/>
    <col min="6916" max="6916" width="4.59765625" style="224" customWidth="1"/>
    <col min="6917" max="6918" width="10.796875" style="224" customWidth="1"/>
    <col min="6919" max="6919" width="4.59765625" style="224" customWidth="1"/>
    <col min="6920" max="6920" width="10.796875" style="224" customWidth="1"/>
    <col min="6921" max="7166" width="8.796875" style="224"/>
    <col min="7167" max="7167" width="5.796875" style="224" customWidth="1"/>
    <col min="7168" max="7168" width="9.796875" style="224" customWidth="1"/>
    <col min="7169" max="7169" width="15.5" style="224" customWidth="1"/>
    <col min="7170" max="7170" width="15.3984375" style="224" customWidth="1"/>
    <col min="7171" max="7171" width="10.796875" style="224" customWidth="1"/>
    <col min="7172" max="7172" width="4.59765625" style="224" customWidth="1"/>
    <col min="7173" max="7174" width="10.796875" style="224" customWidth="1"/>
    <col min="7175" max="7175" width="4.59765625" style="224" customWidth="1"/>
    <col min="7176" max="7176" width="10.796875" style="224" customWidth="1"/>
    <col min="7177" max="7422" width="8.796875" style="224"/>
    <col min="7423" max="7423" width="5.796875" style="224" customWidth="1"/>
    <col min="7424" max="7424" width="9.796875" style="224" customWidth="1"/>
    <col min="7425" max="7425" width="15.5" style="224" customWidth="1"/>
    <col min="7426" max="7426" width="15.3984375" style="224" customWidth="1"/>
    <col min="7427" max="7427" width="10.796875" style="224" customWidth="1"/>
    <col min="7428" max="7428" width="4.59765625" style="224" customWidth="1"/>
    <col min="7429" max="7430" width="10.796875" style="224" customWidth="1"/>
    <col min="7431" max="7431" width="4.59765625" style="224" customWidth="1"/>
    <col min="7432" max="7432" width="10.796875" style="224" customWidth="1"/>
    <col min="7433" max="7678" width="8.796875" style="224"/>
    <col min="7679" max="7679" width="5.796875" style="224" customWidth="1"/>
    <col min="7680" max="7680" width="9.796875" style="224" customWidth="1"/>
    <col min="7681" max="7681" width="15.5" style="224" customWidth="1"/>
    <col min="7682" max="7682" width="15.3984375" style="224" customWidth="1"/>
    <col min="7683" max="7683" width="10.796875" style="224" customWidth="1"/>
    <col min="7684" max="7684" width="4.59765625" style="224" customWidth="1"/>
    <col min="7685" max="7686" width="10.796875" style="224" customWidth="1"/>
    <col min="7687" max="7687" width="4.59765625" style="224" customWidth="1"/>
    <col min="7688" max="7688" width="10.796875" style="224" customWidth="1"/>
    <col min="7689" max="7934" width="8.796875" style="224"/>
    <col min="7935" max="7935" width="5.796875" style="224" customWidth="1"/>
    <col min="7936" max="7936" width="9.796875" style="224" customWidth="1"/>
    <col min="7937" max="7937" width="15.5" style="224" customWidth="1"/>
    <col min="7938" max="7938" width="15.3984375" style="224" customWidth="1"/>
    <col min="7939" max="7939" width="10.796875" style="224" customWidth="1"/>
    <col min="7940" max="7940" width="4.59765625" style="224" customWidth="1"/>
    <col min="7941" max="7942" width="10.796875" style="224" customWidth="1"/>
    <col min="7943" max="7943" width="4.59765625" style="224" customWidth="1"/>
    <col min="7944" max="7944" width="10.796875" style="224" customWidth="1"/>
    <col min="7945" max="8190" width="8.796875" style="224"/>
    <col min="8191" max="8191" width="5.796875" style="224" customWidth="1"/>
    <col min="8192" max="8192" width="9.796875" style="224" customWidth="1"/>
    <col min="8193" max="8193" width="15.5" style="224" customWidth="1"/>
    <col min="8194" max="8194" width="15.3984375" style="224" customWidth="1"/>
    <col min="8195" max="8195" width="10.796875" style="224" customWidth="1"/>
    <col min="8196" max="8196" width="4.59765625" style="224" customWidth="1"/>
    <col min="8197" max="8198" width="10.796875" style="224" customWidth="1"/>
    <col min="8199" max="8199" width="4.59765625" style="224" customWidth="1"/>
    <col min="8200" max="8200" width="10.796875" style="224" customWidth="1"/>
    <col min="8201" max="8446" width="8.796875" style="224"/>
    <col min="8447" max="8447" width="5.796875" style="224" customWidth="1"/>
    <col min="8448" max="8448" width="9.796875" style="224" customWidth="1"/>
    <col min="8449" max="8449" width="15.5" style="224" customWidth="1"/>
    <col min="8450" max="8450" width="15.3984375" style="224" customWidth="1"/>
    <col min="8451" max="8451" width="10.796875" style="224" customWidth="1"/>
    <col min="8452" max="8452" width="4.59765625" style="224" customWidth="1"/>
    <col min="8453" max="8454" width="10.796875" style="224" customWidth="1"/>
    <col min="8455" max="8455" width="4.59765625" style="224" customWidth="1"/>
    <col min="8456" max="8456" width="10.796875" style="224" customWidth="1"/>
    <col min="8457" max="8702" width="8.796875" style="224"/>
    <col min="8703" max="8703" width="5.796875" style="224" customWidth="1"/>
    <col min="8704" max="8704" width="9.796875" style="224" customWidth="1"/>
    <col min="8705" max="8705" width="15.5" style="224" customWidth="1"/>
    <col min="8706" max="8706" width="15.3984375" style="224" customWidth="1"/>
    <col min="8707" max="8707" width="10.796875" style="224" customWidth="1"/>
    <col min="8708" max="8708" width="4.59765625" style="224" customWidth="1"/>
    <col min="8709" max="8710" width="10.796875" style="224" customWidth="1"/>
    <col min="8711" max="8711" width="4.59765625" style="224" customWidth="1"/>
    <col min="8712" max="8712" width="10.796875" style="224" customWidth="1"/>
    <col min="8713" max="8958" width="8.796875" style="224"/>
    <col min="8959" max="8959" width="5.796875" style="224" customWidth="1"/>
    <col min="8960" max="8960" width="9.796875" style="224" customWidth="1"/>
    <col min="8961" max="8961" width="15.5" style="224" customWidth="1"/>
    <col min="8962" max="8962" width="15.3984375" style="224" customWidth="1"/>
    <col min="8963" max="8963" width="10.796875" style="224" customWidth="1"/>
    <col min="8964" max="8964" width="4.59765625" style="224" customWidth="1"/>
    <col min="8965" max="8966" width="10.796875" style="224" customWidth="1"/>
    <col min="8967" max="8967" width="4.59765625" style="224" customWidth="1"/>
    <col min="8968" max="8968" width="10.796875" style="224" customWidth="1"/>
    <col min="8969" max="9214" width="8.796875" style="224"/>
    <col min="9215" max="9215" width="5.796875" style="224" customWidth="1"/>
    <col min="9216" max="9216" width="9.796875" style="224" customWidth="1"/>
    <col min="9217" max="9217" width="15.5" style="224" customWidth="1"/>
    <col min="9218" max="9218" width="15.3984375" style="224" customWidth="1"/>
    <col min="9219" max="9219" width="10.796875" style="224" customWidth="1"/>
    <col min="9220" max="9220" width="4.59765625" style="224" customWidth="1"/>
    <col min="9221" max="9222" width="10.796875" style="224" customWidth="1"/>
    <col min="9223" max="9223" width="4.59765625" style="224" customWidth="1"/>
    <col min="9224" max="9224" width="10.796875" style="224" customWidth="1"/>
    <col min="9225" max="9470" width="8.796875" style="224"/>
    <col min="9471" max="9471" width="5.796875" style="224" customWidth="1"/>
    <col min="9472" max="9472" width="9.796875" style="224" customWidth="1"/>
    <col min="9473" max="9473" width="15.5" style="224" customWidth="1"/>
    <col min="9474" max="9474" width="15.3984375" style="224" customWidth="1"/>
    <col min="9475" max="9475" width="10.796875" style="224" customWidth="1"/>
    <col min="9476" max="9476" width="4.59765625" style="224" customWidth="1"/>
    <col min="9477" max="9478" width="10.796875" style="224" customWidth="1"/>
    <col min="9479" max="9479" width="4.59765625" style="224" customWidth="1"/>
    <col min="9480" max="9480" width="10.796875" style="224" customWidth="1"/>
    <col min="9481" max="9726" width="8.796875" style="224"/>
    <col min="9727" max="9727" width="5.796875" style="224" customWidth="1"/>
    <col min="9728" max="9728" width="9.796875" style="224" customWidth="1"/>
    <col min="9729" max="9729" width="15.5" style="224" customWidth="1"/>
    <col min="9730" max="9730" width="15.3984375" style="224" customWidth="1"/>
    <col min="9731" max="9731" width="10.796875" style="224" customWidth="1"/>
    <col min="9732" max="9732" width="4.59765625" style="224" customWidth="1"/>
    <col min="9733" max="9734" width="10.796875" style="224" customWidth="1"/>
    <col min="9735" max="9735" width="4.59765625" style="224" customWidth="1"/>
    <col min="9736" max="9736" width="10.796875" style="224" customWidth="1"/>
    <col min="9737" max="9982" width="8.796875" style="224"/>
    <col min="9983" max="9983" width="5.796875" style="224" customWidth="1"/>
    <col min="9984" max="9984" width="9.796875" style="224" customWidth="1"/>
    <col min="9985" max="9985" width="15.5" style="224" customWidth="1"/>
    <col min="9986" max="9986" width="15.3984375" style="224" customWidth="1"/>
    <col min="9987" max="9987" width="10.796875" style="224" customWidth="1"/>
    <col min="9988" max="9988" width="4.59765625" style="224" customWidth="1"/>
    <col min="9989" max="9990" width="10.796875" style="224" customWidth="1"/>
    <col min="9991" max="9991" width="4.59765625" style="224" customWidth="1"/>
    <col min="9992" max="9992" width="10.796875" style="224" customWidth="1"/>
    <col min="9993" max="10238" width="8.796875" style="224"/>
    <col min="10239" max="10239" width="5.796875" style="224" customWidth="1"/>
    <col min="10240" max="10240" width="9.796875" style="224" customWidth="1"/>
    <col min="10241" max="10241" width="15.5" style="224" customWidth="1"/>
    <col min="10242" max="10242" width="15.3984375" style="224" customWidth="1"/>
    <col min="10243" max="10243" width="10.796875" style="224" customWidth="1"/>
    <col min="10244" max="10244" width="4.59765625" style="224" customWidth="1"/>
    <col min="10245" max="10246" width="10.796875" style="224" customWidth="1"/>
    <col min="10247" max="10247" width="4.59765625" style="224" customWidth="1"/>
    <col min="10248" max="10248" width="10.796875" style="224" customWidth="1"/>
    <col min="10249" max="10494" width="8.796875" style="224"/>
    <col min="10495" max="10495" width="5.796875" style="224" customWidth="1"/>
    <col min="10496" max="10496" width="9.796875" style="224" customWidth="1"/>
    <col min="10497" max="10497" width="15.5" style="224" customWidth="1"/>
    <col min="10498" max="10498" width="15.3984375" style="224" customWidth="1"/>
    <col min="10499" max="10499" width="10.796875" style="224" customWidth="1"/>
    <col min="10500" max="10500" width="4.59765625" style="224" customWidth="1"/>
    <col min="10501" max="10502" width="10.796875" style="224" customWidth="1"/>
    <col min="10503" max="10503" width="4.59765625" style="224" customWidth="1"/>
    <col min="10504" max="10504" width="10.796875" style="224" customWidth="1"/>
    <col min="10505" max="10750" width="8.796875" style="224"/>
    <col min="10751" max="10751" width="5.796875" style="224" customWidth="1"/>
    <col min="10752" max="10752" width="9.796875" style="224" customWidth="1"/>
    <col min="10753" max="10753" width="15.5" style="224" customWidth="1"/>
    <col min="10754" max="10754" width="15.3984375" style="224" customWidth="1"/>
    <col min="10755" max="10755" width="10.796875" style="224" customWidth="1"/>
    <col min="10756" max="10756" width="4.59765625" style="224" customWidth="1"/>
    <col min="10757" max="10758" width="10.796875" style="224" customWidth="1"/>
    <col min="10759" max="10759" width="4.59765625" style="224" customWidth="1"/>
    <col min="10760" max="10760" width="10.796875" style="224" customWidth="1"/>
    <col min="10761" max="11006" width="8.796875" style="224"/>
    <col min="11007" max="11007" width="5.796875" style="224" customWidth="1"/>
    <col min="11008" max="11008" width="9.796875" style="224" customWidth="1"/>
    <col min="11009" max="11009" width="15.5" style="224" customWidth="1"/>
    <col min="11010" max="11010" width="15.3984375" style="224" customWidth="1"/>
    <col min="11011" max="11011" width="10.796875" style="224" customWidth="1"/>
    <col min="11012" max="11012" width="4.59765625" style="224" customWidth="1"/>
    <col min="11013" max="11014" width="10.796875" style="224" customWidth="1"/>
    <col min="11015" max="11015" width="4.59765625" style="224" customWidth="1"/>
    <col min="11016" max="11016" width="10.796875" style="224" customWidth="1"/>
    <col min="11017" max="11262" width="8.796875" style="224"/>
    <col min="11263" max="11263" width="5.796875" style="224" customWidth="1"/>
    <col min="11264" max="11264" width="9.796875" style="224" customWidth="1"/>
    <col min="11265" max="11265" width="15.5" style="224" customWidth="1"/>
    <col min="11266" max="11266" width="15.3984375" style="224" customWidth="1"/>
    <col min="11267" max="11267" width="10.796875" style="224" customWidth="1"/>
    <col min="11268" max="11268" width="4.59765625" style="224" customWidth="1"/>
    <col min="11269" max="11270" width="10.796875" style="224" customWidth="1"/>
    <col min="11271" max="11271" width="4.59765625" style="224" customWidth="1"/>
    <col min="11272" max="11272" width="10.796875" style="224" customWidth="1"/>
    <col min="11273" max="11518" width="8.796875" style="224"/>
    <col min="11519" max="11519" width="5.796875" style="224" customWidth="1"/>
    <col min="11520" max="11520" width="9.796875" style="224" customWidth="1"/>
    <col min="11521" max="11521" width="15.5" style="224" customWidth="1"/>
    <col min="11522" max="11522" width="15.3984375" style="224" customWidth="1"/>
    <col min="11523" max="11523" width="10.796875" style="224" customWidth="1"/>
    <col min="11524" max="11524" width="4.59765625" style="224" customWidth="1"/>
    <col min="11525" max="11526" width="10.796875" style="224" customWidth="1"/>
    <col min="11527" max="11527" width="4.59765625" style="224" customWidth="1"/>
    <col min="11528" max="11528" width="10.796875" style="224" customWidth="1"/>
    <col min="11529" max="11774" width="8.796875" style="224"/>
    <col min="11775" max="11775" width="5.796875" style="224" customWidth="1"/>
    <col min="11776" max="11776" width="9.796875" style="224" customWidth="1"/>
    <col min="11777" max="11777" width="15.5" style="224" customWidth="1"/>
    <col min="11778" max="11778" width="15.3984375" style="224" customWidth="1"/>
    <col min="11779" max="11779" width="10.796875" style="224" customWidth="1"/>
    <col min="11780" max="11780" width="4.59765625" style="224" customWidth="1"/>
    <col min="11781" max="11782" width="10.796875" style="224" customWidth="1"/>
    <col min="11783" max="11783" width="4.59765625" style="224" customWidth="1"/>
    <col min="11784" max="11784" width="10.796875" style="224" customWidth="1"/>
    <col min="11785" max="12030" width="8.796875" style="224"/>
    <col min="12031" max="12031" width="5.796875" style="224" customWidth="1"/>
    <col min="12032" max="12032" width="9.796875" style="224" customWidth="1"/>
    <col min="12033" max="12033" width="15.5" style="224" customWidth="1"/>
    <col min="12034" max="12034" width="15.3984375" style="224" customWidth="1"/>
    <col min="12035" max="12035" width="10.796875" style="224" customWidth="1"/>
    <col min="12036" max="12036" width="4.59765625" style="224" customWidth="1"/>
    <col min="12037" max="12038" width="10.796875" style="224" customWidth="1"/>
    <col min="12039" max="12039" width="4.59765625" style="224" customWidth="1"/>
    <col min="12040" max="12040" width="10.796875" style="224" customWidth="1"/>
    <col min="12041" max="12286" width="8.796875" style="224"/>
    <col min="12287" max="12287" width="5.796875" style="224" customWidth="1"/>
    <col min="12288" max="12288" width="9.796875" style="224" customWidth="1"/>
    <col min="12289" max="12289" width="15.5" style="224" customWidth="1"/>
    <col min="12290" max="12290" width="15.3984375" style="224" customWidth="1"/>
    <col min="12291" max="12291" width="10.796875" style="224" customWidth="1"/>
    <col min="12292" max="12292" width="4.59765625" style="224" customWidth="1"/>
    <col min="12293" max="12294" width="10.796875" style="224" customWidth="1"/>
    <col min="12295" max="12295" width="4.59765625" style="224" customWidth="1"/>
    <col min="12296" max="12296" width="10.796875" style="224" customWidth="1"/>
    <col min="12297" max="12542" width="8.796875" style="224"/>
    <col min="12543" max="12543" width="5.796875" style="224" customWidth="1"/>
    <col min="12544" max="12544" width="9.796875" style="224" customWidth="1"/>
    <col min="12545" max="12545" width="15.5" style="224" customWidth="1"/>
    <col min="12546" max="12546" width="15.3984375" style="224" customWidth="1"/>
    <col min="12547" max="12547" width="10.796875" style="224" customWidth="1"/>
    <col min="12548" max="12548" width="4.59765625" style="224" customWidth="1"/>
    <col min="12549" max="12550" width="10.796875" style="224" customWidth="1"/>
    <col min="12551" max="12551" width="4.59765625" style="224" customWidth="1"/>
    <col min="12552" max="12552" width="10.796875" style="224" customWidth="1"/>
    <col min="12553" max="12798" width="8.796875" style="224"/>
    <col min="12799" max="12799" width="5.796875" style="224" customWidth="1"/>
    <col min="12800" max="12800" width="9.796875" style="224" customWidth="1"/>
    <col min="12801" max="12801" width="15.5" style="224" customWidth="1"/>
    <col min="12802" max="12802" width="15.3984375" style="224" customWidth="1"/>
    <col min="12803" max="12803" width="10.796875" style="224" customWidth="1"/>
    <col min="12804" max="12804" width="4.59765625" style="224" customWidth="1"/>
    <col min="12805" max="12806" width="10.796875" style="224" customWidth="1"/>
    <col min="12807" max="12807" width="4.59765625" style="224" customWidth="1"/>
    <col min="12808" max="12808" width="10.796875" style="224" customWidth="1"/>
    <col min="12809" max="13054" width="8.796875" style="224"/>
    <col min="13055" max="13055" width="5.796875" style="224" customWidth="1"/>
    <col min="13056" max="13056" width="9.796875" style="224" customWidth="1"/>
    <col min="13057" max="13057" width="15.5" style="224" customWidth="1"/>
    <col min="13058" max="13058" width="15.3984375" style="224" customWidth="1"/>
    <col min="13059" max="13059" width="10.796875" style="224" customWidth="1"/>
    <col min="13060" max="13060" width="4.59765625" style="224" customWidth="1"/>
    <col min="13061" max="13062" width="10.796875" style="224" customWidth="1"/>
    <col min="13063" max="13063" width="4.59765625" style="224" customWidth="1"/>
    <col min="13064" max="13064" width="10.796875" style="224" customWidth="1"/>
    <col min="13065" max="13310" width="8.796875" style="224"/>
    <col min="13311" max="13311" width="5.796875" style="224" customWidth="1"/>
    <col min="13312" max="13312" width="9.796875" style="224" customWidth="1"/>
    <col min="13313" max="13313" width="15.5" style="224" customWidth="1"/>
    <col min="13314" max="13314" width="15.3984375" style="224" customWidth="1"/>
    <col min="13315" max="13315" width="10.796875" style="224" customWidth="1"/>
    <col min="13316" max="13316" width="4.59765625" style="224" customWidth="1"/>
    <col min="13317" max="13318" width="10.796875" style="224" customWidth="1"/>
    <col min="13319" max="13319" width="4.59765625" style="224" customWidth="1"/>
    <col min="13320" max="13320" width="10.796875" style="224" customWidth="1"/>
    <col min="13321" max="13566" width="8.796875" style="224"/>
    <col min="13567" max="13567" width="5.796875" style="224" customWidth="1"/>
    <col min="13568" max="13568" width="9.796875" style="224" customWidth="1"/>
    <col min="13569" max="13569" width="15.5" style="224" customWidth="1"/>
    <col min="13570" max="13570" width="15.3984375" style="224" customWidth="1"/>
    <col min="13571" max="13571" width="10.796875" style="224" customWidth="1"/>
    <col min="13572" max="13572" width="4.59765625" style="224" customWidth="1"/>
    <col min="13573" max="13574" width="10.796875" style="224" customWidth="1"/>
    <col min="13575" max="13575" width="4.59765625" style="224" customWidth="1"/>
    <col min="13576" max="13576" width="10.796875" style="224" customWidth="1"/>
    <col min="13577" max="13822" width="8.796875" style="224"/>
    <col min="13823" max="13823" width="5.796875" style="224" customWidth="1"/>
    <col min="13824" max="13824" width="9.796875" style="224" customWidth="1"/>
    <col min="13825" max="13825" width="15.5" style="224" customWidth="1"/>
    <col min="13826" max="13826" width="15.3984375" style="224" customWidth="1"/>
    <col min="13827" max="13827" width="10.796875" style="224" customWidth="1"/>
    <col min="13828" max="13828" width="4.59765625" style="224" customWidth="1"/>
    <col min="13829" max="13830" width="10.796875" style="224" customWidth="1"/>
    <col min="13831" max="13831" width="4.59765625" style="224" customWidth="1"/>
    <col min="13832" max="13832" width="10.796875" style="224" customWidth="1"/>
    <col min="13833" max="14078" width="8.796875" style="224"/>
    <col min="14079" max="14079" width="5.796875" style="224" customWidth="1"/>
    <col min="14080" max="14080" width="9.796875" style="224" customWidth="1"/>
    <col min="14081" max="14081" width="15.5" style="224" customWidth="1"/>
    <col min="14082" max="14082" width="15.3984375" style="224" customWidth="1"/>
    <col min="14083" max="14083" width="10.796875" style="224" customWidth="1"/>
    <col min="14084" max="14084" width="4.59765625" style="224" customWidth="1"/>
    <col min="14085" max="14086" width="10.796875" style="224" customWidth="1"/>
    <col min="14087" max="14087" width="4.59765625" style="224" customWidth="1"/>
    <col min="14088" max="14088" width="10.796875" style="224" customWidth="1"/>
    <col min="14089" max="14334" width="8.796875" style="224"/>
    <col min="14335" max="14335" width="5.796875" style="224" customWidth="1"/>
    <col min="14336" max="14336" width="9.796875" style="224" customWidth="1"/>
    <col min="14337" max="14337" width="15.5" style="224" customWidth="1"/>
    <col min="14338" max="14338" width="15.3984375" style="224" customWidth="1"/>
    <col min="14339" max="14339" width="10.796875" style="224" customWidth="1"/>
    <col min="14340" max="14340" width="4.59765625" style="224" customWidth="1"/>
    <col min="14341" max="14342" width="10.796875" style="224" customWidth="1"/>
    <col min="14343" max="14343" width="4.59765625" style="224" customWidth="1"/>
    <col min="14344" max="14344" width="10.796875" style="224" customWidth="1"/>
    <col min="14345" max="14590" width="8.796875" style="224"/>
    <col min="14591" max="14591" width="5.796875" style="224" customWidth="1"/>
    <col min="14592" max="14592" width="9.796875" style="224" customWidth="1"/>
    <col min="14593" max="14593" width="15.5" style="224" customWidth="1"/>
    <col min="14594" max="14594" width="15.3984375" style="224" customWidth="1"/>
    <col min="14595" max="14595" width="10.796875" style="224" customWidth="1"/>
    <col min="14596" max="14596" width="4.59765625" style="224" customWidth="1"/>
    <col min="14597" max="14598" width="10.796875" style="224" customWidth="1"/>
    <col min="14599" max="14599" width="4.59765625" style="224" customWidth="1"/>
    <col min="14600" max="14600" width="10.796875" style="224" customWidth="1"/>
    <col min="14601" max="14846" width="8.796875" style="224"/>
    <col min="14847" max="14847" width="5.796875" style="224" customWidth="1"/>
    <col min="14848" max="14848" width="9.796875" style="224" customWidth="1"/>
    <col min="14849" max="14849" width="15.5" style="224" customWidth="1"/>
    <col min="14850" max="14850" width="15.3984375" style="224" customWidth="1"/>
    <col min="14851" max="14851" width="10.796875" style="224" customWidth="1"/>
    <col min="14852" max="14852" width="4.59765625" style="224" customWidth="1"/>
    <col min="14853" max="14854" width="10.796875" style="224" customWidth="1"/>
    <col min="14855" max="14855" width="4.59765625" style="224" customWidth="1"/>
    <col min="14856" max="14856" width="10.796875" style="224" customWidth="1"/>
    <col min="14857" max="15102" width="8.796875" style="224"/>
    <col min="15103" max="15103" width="5.796875" style="224" customWidth="1"/>
    <col min="15104" max="15104" width="9.796875" style="224" customWidth="1"/>
    <col min="15105" max="15105" width="15.5" style="224" customWidth="1"/>
    <col min="15106" max="15106" width="15.3984375" style="224" customWidth="1"/>
    <col min="15107" max="15107" width="10.796875" style="224" customWidth="1"/>
    <col min="15108" max="15108" width="4.59765625" style="224" customWidth="1"/>
    <col min="15109" max="15110" width="10.796875" style="224" customWidth="1"/>
    <col min="15111" max="15111" width="4.59765625" style="224" customWidth="1"/>
    <col min="15112" max="15112" width="10.796875" style="224" customWidth="1"/>
    <col min="15113" max="15358" width="8.796875" style="224"/>
    <col min="15359" max="15359" width="5.796875" style="224" customWidth="1"/>
    <col min="15360" max="15360" width="9.796875" style="224" customWidth="1"/>
    <col min="15361" max="15361" width="15.5" style="224" customWidth="1"/>
    <col min="15362" max="15362" width="15.3984375" style="224" customWidth="1"/>
    <col min="15363" max="15363" width="10.796875" style="224" customWidth="1"/>
    <col min="15364" max="15364" width="4.59765625" style="224" customWidth="1"/>
    <col min="15365" max="15366" width="10.796875" style="224" customWidth="1"/>
    <col min="15367" max="15367" width="4.59765625" style="224" customWidth="1"/>
    <col min="15368" max="15368" width="10.796875" style="224" customWidth="1"/>
    <col min="15369" max="15614" width="8.796875" style="224"/>
    <col min="15615" max="15615" width="5.796875" style="224" customWidth="1"/>
    <col min="15616" max="15616" width="9.796875" style="224" customWidth="1"/>
    <col min="15617" max="15617" width="15.5" style="224" customWidth="1"/>
    <col min="15618" max="15618" width="15.3984375" style="224" customWidth="1"/>
    <col min="15619" max="15619" width="10.796875" style="224" customWidth="1"/>
    <col min="15620" max="15620" width="4.59765625" style="224" customWidth="1"/>
    <col min="15621" max="15622" width="10.796875" style="224" customWidth="1"/>
    <col min="15623" max="15623" width="4.59765625" style="224" customWidth="1"/>
    <col min="15624" max="15624" width="10.796875" style="224" customWidth="1"/>
    <col min="15625" max="15870" width="8.796875" style="224"/>
    <col min="15871" max="15871" width="5.796875" style="224" customWidth="1"/>
    <col min="15872" max="15872" width="9.796875" style="224" customWidth="1"/>
    <col min="15873" max="15873" width="15.5" style="224" customWidth="1"/>
    <col min="15874" max="15874" width="15.3984375" style="224" customWidth="1"/>
    <col min="15875" max="15875" width="10.796875" style="224" customWidth="1"/>
    <col min="15876" max="15876" width="4.59765625" style="224" customWidth="1"/>
    <col min="15877" max="15878" width="10.796875" style="224" customWidth="1"/>
    <col min="15879" max="15879" width="4.59765625" style="224" customWidth="1"/>
    <col min="15880" max="15880" width="10.796875" style="224" customWidth="1"/>
    <col min="15881" max="16126" width="8.796875" style="224"/>
    <col min="16127" max="16127" width="5.796875" style="224" customWidth="1"/>
    <col min="16128" max="16128" width="9.796875" style="224" customWidth="1"/>
    <col min="16129" max="16129" width="15.5" style="224" customWidth="1"/>
    <col min="16130" max="16130" width="15.3984375" style="224" customWidth="1"/>
    <col min="16131" max="16131" width="10.796875" style="224" customWidth="1"/>
    <col min="16132" max="16132" width="4.59765625" style="224" customWidth="1"/>
    <col min="16133" max="16134" width="10.796875" style="224" customWidth="1"/>
    <col min="16135" max="16135" width="4.59765625" style="224" customWidth="1"/>
    <col min="16136" max="16136" width="10.796875" style="224" customWidth="1"/>
    <col min="16137" max="16384" width="8.796875" style="224"/>
  </cols>
  <sheetData>
    <row r="1" spans="1:9" ht="57" customHeight="1" x14ac:dyDescent="0.45">
      <c r="B1" s="218">
        <v>6</v>
      </c>
      <c r="C1" s="219">
        <v>1</v>
      </c>
      <c r="D1" s="220"/>
      <c r="G1" s="221"/>
      <c r="H1" s="222" t="s">
        <v>314</v>
      </c>
      <c r="I1" s="223"/>
    </row>
    <row r="2" spans="1:9" ht="44.25" customHeight="1" x14ac:dyDescent="0.45">
      <c r="D2" s="220"/>
      <c r="G2" s="221"/>
      <c r="H2" s="225"/>
      <c r="I2" s="223"/>
    </row>
    <row r="3" spans="1:9" ht="44.25" customHeight="1" thickBot="1" x14ac:dyDescent="0.5">
      <c r="A3" s="386" t="str">
        <f>A5</f>
        <v>2025年</v>
      </c>
      <c r="B3" s="386"/>
      <c r="C3" s="386"/>
      <c r="D3" s="226" t="s">
        <v>315</v>
      </c>
      <c r="E3" s="227"/>
      <c r="F3" s="227"/>
      <c r="G3" s="227"/>
      <c r="H3" s="227"/>
    </row>
    <row r="4" spans="1:9" ht="39" customHeight="1" thickBot="1" x14ac:dyDescent="0.5">
      <c r="A4" s="387" t="s">
        <v>316</v>
      </c>
      <c r="B4" s="388"/>
      <c r="C4" s="389"/>
      <c r="D4" s="228" t="s">
        <v>317</v>
      </c>
      <c r="E4" s="228" t="s">
        <v>318</v>
      </c>
      <c r="F4" s="390" t="s">
        <v>319</v>
      </c>
      <c r="G4" s="391"/>
      <c r="H4" s="392"/>
    </row>
    <row r="5" spans="1:9" ht="61.5" customHeight="1" thickTop="1" thickBot="1" x14ac:dyDescent="0.5">
      <c r="A5" s="393" t="s">
        <v>320</v>
      </c>
      <c r="B5" s="229" t="s">
        <v>321</v>
      </c>
      <c r="C5" s="230">
        <v>45684</v>
      </c>
      <c r="D5" s="230">
        <v>45672</v>
      </c>
      <c r="E5" s="230">
        <f>D5+$C$1</f>
        <v>45673</v>
      </c>
      <c r="F5" s="231">
        <f>C5</f>
        <v>45684</v>
      </c>
      <c r="G5" s="232" t="s">
        <v>322</v>
      </c>
      <c r="H5" s="233">
        <f>F5+$B$1</f>
        <v>45690</v>
      </c>
    </row>
    <row r="6" spans="1:9" ht="61.5" customHeight="1" thickTop="1" thickBot="1" x14ac:dyDescent="0.5">
      <c r="A6" s="394"/>
      <c r="B6" s="234" t="s">
        <v>323</v>
      </c>
      <c r="C6" s="235">
        <v>45713</v>
      </c>
      <c r="D6" s="236">
        <v>45700</v>
      </c>
      <c r="E6" s="237">
        <f t="shared" ref="E6:E16" si="0">D6+$C$1</f>
        <v>45701</v>
      </c>
      <c r="F6" s="231">
        <f>C6</f>
        <v>45713</v>
      </c>
      <c r="G6" s="232" t="s">
        <v>322</v>
      </c>
      <c r="H6" s="233">
        <f>F6+$B$1</f>
        <v>45719</v>
      </c>
    </row>
    <row r="7" spans="1:9" ht="61.5" customHeight="1" thickTop="1" thickBot="1" x14ac:dyDescent="0.5">
      <c r="A7" s="394"/>
      <c r="B7" s="234" t="s">
        <v>324</v>
      </c>
      <c r="C7" s="238">
        <v>45741</v>
      </c>
      <c r="D7" s="239">
        <v>45728</v>
      </c>
      <c r="E7" s="237">
        <f t="shared" si="0"/>
        <v>45729</v>
      </c>
      <c r="F7" s="231">
        <f>C7</f>
        <v>45741</v>
      </c>
      <c r="G7" s="232" t="s">
        <v>322</v>
      </c>
      <c r="H7" s="233">
        <f>F7+$B$1</f>
        <v>45747</v>
      </c>
    </row>
    <row r="8" spans="1:9" ht="61.5" customHeight="1" thickTop="1" thickBot="1" x14ac:dyDescent="0.5">
      <c r="A8" s="394"/>
      <c r="B8" s="234" t="s">
        <v>325</v>
      </c>
      <c r="C8" s="240">
        <v>45772</v>
      </c>
      <c r="D8" s="241">
        <v>45763</v>
      </c>
      <c r="E8" s="237">
        <f>D8+1</f>
        <v>45764</v>
      </c>
      <c r="F8" s="231">
        <f t="shared" ref="F8:F16" si="1">C8</f>
        <v>45772</v>
      </c>
      <c r="G8" s="232" t="s">
        <v>322</v>
      </c>
      <c r="H8" s="233">
        <f t="shared" ref="H8:H14" si="2">F8+$B$1</f>
        <v>45778</v>
      </c>
    </row>
    <row r="9" spans="1:9" ht="61.5" customHeight="1" thickTop="1" thickBot="1" x14ac:dyDescent="0.5">
      <c r="A9" s="394"/>
      <c r="B9" s="234" t="s">
        <v>326</v>
      </c>
      <c r="C9" s="242">
        <v>45803</v>
      </c>
      <c r="D9" s="241">
        <v>45792</v>
      </c>
      <c r="E9" s="237">
        <f t="shared" si="0"/>
        <v>45793</v>
      </c>
      <c r="F9" s="231">
        <f t="shared" si="1"/>
        <v>45803</v>
      </c>
      <c r="G9" s="232" t="s">
        <v>322</v>
      </c>
      <c r="H9" s="233">
        <f t="shared" si="2"/>
        <v>45809</v>
      </c>
    </row>
    <row r="10" spans="1:9" ht="61.5" customHeight="1" thickTop="1" thickBot="1" x14ac:dyDescent="0.5">
      <c r="A10" s="394"/>
      <c r="B10" s="234" t="s">
        <v>327</v>
      </c>
      <c r="C10" s="242">
        <v>45833</v>
      </c>
      <c r="D10" s="241">
        <v>45824</v>
      </c>
      <c r="E10" s="237">
        <f t="shared" si="0"/>
        <v>45825</v>
      </c>
      <c r="F10" s="231">
        <f t="shared" si="1"/>
        <v>45833</v>
      </c>
      <c r="G10" s="232" t="s">
        <v>322</v>
      </c>
      <c r="H10" s="233">
        <f>F10+$B$1</f>
        <v>45839</v>
      </c>
    </row>
    <row r="11" spans="1:9" ht="61.5" customHeight="1" thickTop="1" thickBot="1" x14ac:dyDescent="0.5">
      <c r="A11" s="394"/>
      <c r="B11" s="234" t="s">
        <v>328</v>
      </c>
      <c r="C11" s="242">
        <v>45863</v>
      </c>
      <c r="D11" s="241">
        <v>45854</v>
      </c>
      <c r="E11" s="237">
        <f>D11+$C$1</f>
        <v>45855</v>
      </c>
      <c r="F11" s="231">
        <f>C11</f>
        <v>45863</v>
      </c>
      <c r="G11" s="232" t="s">
        <v>322</v>
      </c>
      <c r="H11" s="233">
        <f>F11+$B$1</f>
        <v>45869</v>
      </c>
    </row>
    <row r="12" spans="1:9" ht="61.5" customHeight="1" thickTop="1" thickBot="1" x14ac:dyDescent="0.5">
      <c r="A12" s="394"/>
      <c r="B12" s="234" t="s">
        <v>329</v>
      </c>
      <c r="C12" s="242">
        <v>45894</v>
      </c>
      <c r="D12" s="241">
        <v>45877</v>
      </c>
      <c r="E12" s="237">
        <v>45884</v>
      </c>
      <c r="F12" s="231">
        <f t="shared" si="1"/>
        <v>45894</v>
      </c>
      <c r="G12" s="232" t="s">
        <v>322</v>
      </c>
      <c r="H12" s="233">
        <f>F12+$B$1</f>
        <v>45900</v>
      </c>
    </row>
    <row r="13" spans="1:9" ht="61.5" customHeight="1" thickTop="1" thickBot="1" x14ac:dyDescent="0.5">
      <c r="A13" s="394"/>
      <c r="B13" s="234" t="s">
        <v>330</v>
      </c>
      <c r="C13" s="242">
        <v>45925</v>
      </c>
      <c r="D13" s="241">
        <v>45910</v>
      </c>
      <c r="E13" s="237">
        <f t="shared" si="0"/>
        <v>45911</v>
      </c>
      <c r="F13" s="231">
        <f t="shared" si="1"/>
        <v>45925</v>
      </c>
      <c r="G13" s="232" t="s">
        <v>322</v>
      </c>
      <c r="H13" s="233">
        <f>F13+$B$1</f>
        <v>45931</v>
      </c>
    </row>
    <row r="14" spans="1:9" ht="61.5" customHeight="1" thickTop="1" thickBot="1" x14ac:dyDescent="0.5">
      <c r="A14" s="394"/>
      <c r="B14" s="243" t="s">
        <v>331</v>
      </c>
      <c r="C14" s="236">
        <v>45954</v>
      </c>
      <c r="D14" s="236">
        <v>45945</v>
      </c>
      <c r="E14" s="237">
        <f t="shared" si="0"/>
        <v>45946</v>
      </c>
      <c r="F14" s="231">
        <f t="shared" si="1"/>
        <v>45954</v>
      </c>
      <c r="G14" s="232" t="s">
        <v>322</v>
      </c>
      <c r="H14" s="233">
        <f t="shared" si="2"/>
        <v>45960</v>
      </c>
    </row>
    <row r="15" spans="1:9" ht="61.5" customHeight="1" thickTop="1" thickBot="1" x14ac:dyDescent="0.5">
      <c r="A15" s="394"/>
      <c r="B15" s="243" t="s">
        <v>332</v>
      </c>
      <c r="C15" s="236">
        <v>45986</v>
      </c>
      <c r="D15" s="236">
        <v>45977</v>
      </c>
      <c r="E15" s="237">
        <f t="shared" si="0"/>
        <v>45978</v>
      </c>
      <c r="F15" s="231">
        <f t="shared" si="1"/>
        <v>45986</v>
      </c>
      <c r="G15" s="232" t="s">
        <v>322</v>
      </c>
      <c r="H15" s="233">
        <f>F15+$B$1</f>
        <v>45992</v>
      </c>
    </row>
    <row r="16" spans="1:9" ht="61.5" customHeight="1" thickTop="1" thickBot="1" x14ac:dyDescent="0.5">
      <c r="A16" s="395"/>
      <c r="B16" s="243" t="s">
        <v>333</v>
      </c>
      <c r="C16" s="244">
        <v>46014</v>
      </c>
      <c r="D16" s="244">
        <v>46005</v>
      </c>
      <c r="E16" s="245">
        <f t="shared" si="0"/>
        <v>46006</v>
      </c>
      <c r="F16" s="246">
        <f t="shared" si="1"/>
        <v>46014</v>
      </c>
      <c r="G16" s="247" t="s">
        <v>322</v>
      </c>
      <c r="H16" s="248">
        <f>F16+$B$1</f>
        <v>46020</v>
      </c>
    </row>
    <row r="17" spans="1:8" ht="16.5" customHeight="1" x14ac:dyDescent="0.45">
      <c r="A17" s="396"/>
      <c r="B17" s="396"/>
      <c r="C17" s="396"/>
      <c r="D17" s="396"/>
      <c r="E17" s="396"/>
      <c r="F17" s="396"/>
      <c r="G17" s="249"/>
    </row>
    <row r="18" spans="1:8" ht="21.75" customHeight="1" x14ac:dyDescent="0.45">
      <c r="A18" s="250" t="s">
        <v>334</v>
      </c>
      <c r="B18" s="251"/>
      <c r="C18" s="251"/>
      <c r="F18" s="252"/>
      <c r="G18" s="252"/>
      <c r="H18" s="225"/>
    </row>
    <row r="19" spans="1:8" ht="21.75" customHeight="1" x14ac:dyDescent="0.45">
      <c r="A19" s="253" t="s">
        <v>335</v>
      </c>
      <c r="B19" s="254"/>
      <c r="C19" s="249"/>
      <c r="D19" s="255"/>
      <c r="E19" s="255"/>
      <c r="F19" s="249"/>
      <c r="G19" s="249"/>
      <c r="H19" s="249"/>
    </row>
    <row r="20" spans="1:8" ht="21.75" customHeight="1" x14ac:dyDescent="0.45">
      <c r="A20" s="256" t="s">
        <v>336</v>
      </c>
      <c r="B20" s="254"/>
      <c r="C20" s="249"/>
      <c r="D20" s="255"/>
      <c r="E20" s="255"/>
      <c r="F20" s="249"/>
      <c r="G20" s="249"/>
      <c r="H20" s="249"/>
    </row>
    <row r="21" spans="1:8" ht="21.75" customHeight="1" x14ac:dyDescent="0.45">
      <c r="A21" s="257" t="s">
        <v>337</v>
      </c>
      <c r="B21" s="254"/>
      <c r="C21" s="249"/>
      <c r="D21" s="255"/>
      <c r="E21" s="255"/>
      <c r="F21" s="249"/>
      <c r="G21" s="249"/>
      <c r="H21" s="249"/>
    </row>
    <row r="22" spans="1:8" ht="21.75" customHeight="1" x14ac:dyDescent="0.45">
      <c r="A22" s="256" t="s">
        <v>338</v>
      </c>
      <c r="B22" s="251"/>
      <c r="C22" s="251"/>
      <c r="F22" s="252"/>
      <c r="G22" s="252"/>
      <c r="H22" s="225"/>
    </row>
    <row r="23" spans="1:8" ht="21.75" customHeight="1" x14ac:dyDescent="0.45">
      <c r="A23" s="256" t="s">
        <v>339</v>
      </c>
      <c r="B23" s="251"/>
      <c r="C23" s="251"/>
      <c r="F23" s="252"/>
      <c r="G23" s="252"/>
      <c r="H23" s="225"/>
    </row>
    <row r="24" spans="1:8" ht="21.75" customHeight="1" x14ac:dyDescent="0.45">
      <c r="A24" s="256" t="s">
        <v>340</v>
      </c>
      <c r="B24" s="254"/>
      <c r="C24" s="249"/>
      <c r="D24" s="255"/>
      <c r="E24" s="255"/>
      <c r="F24" s="249"/>
      <c r="G24" s="249"/>
      <c r="H24" s="249"/>
    </row>
    <row r="25" spans="1:8" ht="21.75" customHeight="1" x14ac:dyDescent="0.45">
      <c r="A25" s="257" t="s">
        <v>341</v>
      </c>
      <c r="B25" s="258"/>
      <c r="D25" s="220"/>
      <c r="F25" s="221"/>
      <c r="G25" s="221"/>
      <c r="H25" s="225"/>
    </row>
    <row r="26" spans="1:8" s="260" customFormat="1" ht="26.4" customHeight="1" x14ac:dyDescent="0.45">
      <c r="A26" s="256" t="s">
        <v>342</v>
      </c>
      <c r="B26" s="259"/>
      <c r="C26" s="258"/>
      <c r="D26" s="258"/>
      <c r="E26" s="258"/>
      <c r="F26" s="258"/>
      <c r="G26" s="258"/>
      <c r="H26" s="258"/>
    </row>
    <row r="27" spans="1:8" ht="21.75" customHeight="1" x14ac:dyDescent="0.45">
      <c r="A27" s="256" t="s">
        <v>343</v>
      </c>
      <c r="B27" s="258"/>
    </row>
    <row r="28" spans="1:8" ht="21.75" customHeight="1" x14ac:dyDescent="0.45">
      <c r="A28" s="261" t="s">
        <v>344</v>
      </c>
      <c r="B28" s="258"/>
    </row>
    <row r="29" spans="1:8" ht="19.8" x14ac:dyDescent="0.45">
      <c r="C29" s="251"/>
      <c r="F29" s="219"/>
      <c r="G29" s="219"/>
    </row>
  </sheetData>
  <mergeCells count="5">
    <mergeCell ref="A3:C3"/>
    <mergeCell ref="A4:C4"/>
    <mergeCell ref="F4:H4"/>
    <mergeCell ref="A5:A16"/>
    <mergeCell ref="A17:F17"/>
  </mergeCells>
  <phoneticPr fontId="2"/>
  <printOptions horizontalCentered="1" verticalCentered="1"/>
  <pageMargins left="0.7" right="0.7" top="0.75" bottom="0.75" header="0.3" footer="0.3"/>
  <pageSetup paperSize="9" scale="6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B50C-2334-4556-A849-3F89FF856441}">
  <sheetPr>
    <pageSetUpPr fitToPage="1"/>
  </sheetPr>
  <dimension ref="A1:H28"/>
  <sheetViews>
    <sheetView view="pageBreakPreview" zoomScaleNormal="100" zoomScaleSheetLayoutView="100" workbookViewId="0"/>
  </sheetViews>
  <sheetFormatPr defaultColWidth="8.09765625" defaultRowHeight="13.2" x14ac:dyDescent="0.45"/>
  <cols>
    <col min="1" max="1" width="5.796875" style="224" customWidth="1"/>
    <col min="2" max="2" width="6.59765625" style="224" customWidth="1"/>
    <col min="3" max="3" width="17.59765625" style="263" customWidth="1"/>
    <col min="4" max="4" width="7.296875" style="263" customWidth="1"/>
    <col min="5" max="5" width="17.59765625" style="264" customWidth="1"/>
    <col min="6" max="6" width="16.296875" style="264" customWidth="1"/>
    <col min="7" max="7" width="16.296875" style="265" customWidth="1"/>
    <col min="8" max="16384" width="8.09765625" style="224"/>
  </cols>
  <sheetData>
    <row r="1" spans="1:8" x14ac:dyDescent="0.45">
      <c r="B1" s="262">
        <v>6</v>
      </c>
    </row>
    <row r="2" spans="1:8" s="267" customFormat="1" ht="17.25" customHeight="1" x14ac:dyDescent="0.45">
      <c r="A2" s="415"/>
      <c r="B2" s="415"/>
      <c r="C2" s="415"/>
      <c r="D2" s="415"/>
      <c r="E2" s="266"/>
      <c r="F2" s="416" t="s">
        <v>314</v>
      </c>
      <c r="G2" s="416"/>
    </row>
    <row r="3" spans="1:8" ht="34.5" customHeight="1" x14ac:dyDescent="0.45">
      <c r="A3" s="417" t="str">
        <f>A7</f>
        <v>2025年</v>
      </c>
      <c r="B3" s="417"/>
      <c r="C3" s="418" t="s">
        <v>345</v>
      </c>
      <c r="D3" s="418"/>
      <c r="E3" s="418"/>
      <c r="F3" s="418"/>
      <c r="H3" s="223"/>
    </row>
    <row r="4" spans="1:8" ht="30" customHeight="1" x14ac:dyDescent="0.45">
      <c r="A4" s="417"/>
      <c r="B4" s="417"/>
      <c r="C4" s="418"/>
      <c r="D4" s="418"/>
      <c r="E4" s="418"/>
      <c r="F4" s="418"/>
      <c r="G4" s="268"/>
    </row>
    <row r="5" spans="1:8" ht="30" customHeight="1" thickBot="1" x14ac:dyDescent="0.5">
      <c r="A5" s="419" t="s">
        <v>346</v>
      </c>
      <c r="B5" s="419"/>
      <c r="C5" s="419"/>
      <c r="D5" s="419"/>
      <c r="E5" s="419"/>
      <c r="F5" s="419"/>
      <c r="G5" s="419"/>
    </row>
    <row r="6" spans="1:8" ht="40.200000000000003" customHeight="1" thickBot="1" x14ac:dyDescent="0.5">
      <c r="A6" s="408"/>
      <c r="B6" s="409"/>
      <c r="C6" s="410" t="s">
        <v>319</v>
      </c>
      <c r="D6" s="411"/>
      <c r="E6" s="412"/>
      <c r="F6" s="413" t="s">
        <v>347</v>
      </c>
      <c r="G6" s="414"/>
    </row>
    <row r="7" spans="1:8" s="273" customFormat="1" ht="40.200000000000003" customHeight="1" thickTop="1" thickBot="1" x14ac:dyDescent="0.5">
      <c r="A7" s="403" t="s">
        <v>348</v>
      </c>
      <c r="B7" s="269" t="s">
        <v>349</v>
      </c>
      <c r="C7" s="270">
        <v>45671</v>
      </c>
      <c r="D7" s="271" t="s">
        <v>322</v>
      </c>
      <c r="E7" s="272">
        <f>C7+$B$1</f>
        <v>45677</v>
      </c>
      <c r="F7" s="406">
        <v>45652</v>
      </c>
      <c r="G7" s="407"/>
    </row>
    <row r="8" spans="1:8" s="273" customFormat="1" ht="40.200000000000003" customHeight="1" thickTop="1" thickBot="1" x14ac:dyDescent="0.5">
      <c r="A8" s="404"/>
      <c r="B8" s="269" t="s">
        <v>350</v>
      </c>
      <c r="C8" s="270">
        <v>45698</v>
      </c>
      <c r="D8" s="271" t="s">
        <v>322</v>
      </c>
      <c r="E8" s="272">
        <f>C8+$B$1</f>
        <v>45704</v>
      </c>
      <c r="F8" s="406">
        <v>45691</v>
      </c>
      <c r="G8" s="407"/>
    </row>
    <row r="9" spans="1:8" s="273" customFormat="1" ht="40.200000000000003" customHeight="1" thickTop="1" thickBot="1" x14ac:dyDescent="0.5">
      <c r="A9" s="404"/>
      <c r="B9" s="269" t="s">
        <v>351</v>
      </c>
      <c r="C9" s="270">
        <v>45726</v>
      </c>
      <c r="D9" s="271" t="s">
        <v>322</v>
      </c>
      <c r="E9" s="272">
        <f t="shared" ref="E9:E18" si="0">C9+$B$1</f>
        <v>45732</v>
      </c>
      <c r="F9" s="399">
        <v>45719</v>
      </c>
      <c r="G9" s="400"/>
    </row>
    <row r="10" spans="1:8" s="273" customFormat="1" ht="40.200000000000003" customHeight="1" thickTop="1" thickBot="1" x14ac:dyDescent="0.5">
      <c r="A10" s="404"/>
      <c r="B10" s="269" t="s">
        <v>352</v>
      </c>
      <c r="C10" s="270">
        <v>45754</v>
      </c>
      <c r="D10" s="271" t="s">
        <v>322</v>
      </c>
      <c r="E10" s="272">
        <f t="shared" si="0"/>
        <v>45760</v>
      </c>
      <c r="F10" s="399">
        <v>45743</v>
      </c>
      <c r="G10" s="400"/>
    </row>
    <row r="11" spans="1:8" s="273" customFormat="1" ht="40.200000000000003" customHeight="1" thickTop="1" thickBot="1" x14ac:dyDescent="0.5">
      <c r="A11" s="404"/>
      <c r="B11" s="269" t="s">
        <v>353</v>
      </c>
      <c r="C11" s="274">
        <v>45789</v>
      </c>
      <c r="D11" s="275" t="s">
        <v>322</v>
      </c>
      <c r="E11" s="272">
        <f t="shared" si="0"/>
        <v>45795</v>
      </c>
      <c r="F11" s="397">
        <v>45778</v>
      </c>
      <c r="G11" s="398"/>
      <c r="H11" s="276"/>
    </row>
    <row r="12" spans="1:8" s="273" customFormat="1" ht="40.200000000000003" customHeight="1" thickTop="1" thickBot="1" x14ac:dyDescent="0.5">
      <c r="A12" s="404"/>
      <c r="B12" s="277" t="s">
        <v>354</v>
      </c>
      <c r="C12" s="270">
        <v>45817</v>
      </c>
      <c r="D12" s="271" t="s">
        <v>322</v>
      </c>
      <c r="E12" s="272">
        <f t="shared" si="0"/>
        <v>45823</v>
      </c>
      <c r="F12" s="399">
        <v>45806</v>
      </c>
      <c r="G12" s="400"/>
    </row>
    <row r="13" spans="1:8" ht="40.200000000000003" customHeight="1" thickTop="1" thickBot="1" x14ac:dyDescent="0.5">
      <c r="A13" s="404"/>
      <c r="B13" s="277" t="s">
        <v>355</v>
      </c>
      <c r="C13" s="278">
        <v>45845</v>
      </c>
      <c r="D13" s="279" t="s">
        <v>322</v>
      </c>
      <c r="E13" s="272">
        <f t="shared" si="0"/>
        <v>45851</v>
      </c>
      <c r="F13" s="401">
        <v>45834</v>
      </c>
      <c r="G13" s="402"/>
      <c r="H13" s="280"/>
    </row>
    <row r="14" spans="1:8" ht="40.200000000000003" customHeight="1" thickTop="1" thickBot="1" x14ac:dyDescent="0.5">
      <c r="A14" s="404"/>
      <c r="B14" s="277" t="s">
        <v>356</v>
      </c>
      <c r="C14" s="270">
        <v>45873</v>
      </c>
      <c r="D14" s="271" t="s">
        <v>322</v>
      </c>
      <c r="E14" s="272">
        <f t="shared" si="0"/>
        <v>45879</v>
      </c>
      <c r="F14" s="399">
        <v>45853</v>
      </c>
      <c r="G14" s="400"/>
    </row>
    <row r="15" spans="1:8" ht="40.200000000000003" customHeight="1" thickTop="1" thickBot="1" x14ac:dyDescent="0.5">
      <c r="A15" s="404"/>
      <c r="B15" s="277" t="s">
        <v>357</v>
      </c>
      <c r="C15" s="270">
        <v>45908</v>
      </c>
      <c r="D15" s="271" t="s">
        <v>322</v>
      </c>
      <c r="E15" s="272">
        <f t="shared" si="0"/>
        <v>45914</v>
      </c>
      <c r="F15" s="399">
        <v>45897</v>
      </c>
      <c r="G15" s="400"/>
    </row>
    <row r="16" spans="1:8" ht="40.200000000000003" customHeight="1" thickTop="1" thickBot="1" x14ac:dyDescent="0.5">
      <c r="A16" s="404"/>
      <c r="B16" s="281" t="s">
        <v>358</v>
      </c>
      <c r="C16" s="274">
        <v>45944</v>
      </c>
      <c r="D16" s="275" t="s">
        <v>322</v>
      </c>
      <c r="E16" s="272">
        <f t="shared" si="0"/>
        <v>45950</v>
      </c>
      <c r="F16" s="397">
        <v>45932</v>
      </c>
      <c r="G16" s="398"/>
    </row>
    <row r="17" spans="1:8" ht="40.200000000000003" customHeight="1" thickTop="1" thickBot="1" x14ac:dyDescent="0.5">
      <c r="A17" s="404"/>
      <c r="B17" s="277" t="s">
        <v>359</v>
      </c>
      <c r="C17" s="270">
        <v>45971</v>
      </c>
      <c r="D17" s="271" t="s">
        <v>322</v>
      </c>
      <c r="E17" s="272">
        <f t="shared" si="0"/>
        <v>45977</v>
      </c>
      <c r="F17" s="399">
        <v>45959</v>
      </c>
      <c r="G17" s="400"/>
    </row>
    <row r="18" spans="1:8" ht="40.200000000000003" customHeight="1" thickTop="1" thickBot="1" x14ac:dyDescent="0.5">
      <c r="A18" s="405"/>
      <c r="B18" s="282" t="s">
        <v>360</v>
      </c>
      <c r="C18" s="278">
        <v>45999</v>
      </c>
      <c r="D18" s="279" t="s">
        <v>322</v>
      </c>
      <c r="E18" s="283">
        <f t="shared" si="0"/>
        <v>46005</v>
      </c>
      <c r="F18" s="401">
        <v>45987</v>
      </c>
      <c r="G18" s="402"/>
    </row>
    <row r="19" spans="1:8" s="287" customFormat="1" ht="17.399999999999999" customHeight="1" x14ac:dyDescent="0.45">
      <c r="A19" s="250" t="s">
        <v>334</v>
      </c>
      <c r="B19" s="284"/>
      <c r="C19" s="284"/>
      <c r="D19" s="284"/>
      <c r="E19" s="284"/>
      <c r="F19" s="285"/>
      <c r="G19" s="285"/>
      <c r="H19" s="286"/>
    </row>
    <row r="20" spans="1:8" s="287" customFormat="1" ht="17.399999999999999" customHeight="1" x14ac:dyDescent="0.45">
      <c r="A20" s="256" t="s">
        <v>335</v>
      </c>
      <c r="B20" s="288"/>
      <c r="C20" s="288"/>
      <c r="D20" s="289"/>
      <c r="E20" s="289"/>
      <c r="F20" s="288"/>
      <c r="G20" s="288"/>
      <c r="H20" s="290"/>
    </row>
    <row r="21" spans="1:8" s="287" customFormat="1" ht="17.399999999999999" customHeight="1" x14ac:dyDescent="0.45">
      <c r="A21" s="256" t="s">
        <v>338</v>
      </c>
      <c r="B21" s="284"/>
      <c r="C21" s="284"/>
      <c r="D21" s="284"/>
      <c r="E21" s="284"/>
      <c r="F21" s="285"/>
      <c r="G21" s="285"/>
      <c r="H21" s="286"/>
    </row>
    <row r="22" spans="1:8" s="287" customFormat="1" ht="17.399999999999999" customHeight="1" x14ac:dyDescent="0.45">
      <c r="A22" s="256" t="s">
        <v>339</v>
      </c>
      <c r="B22" s="284"/>
      <c r="C22" s="284"/>
      <c r="D22" s="284"/>
      <c r="E22" s="284"/>
      <c r="F22" s="285"/>
      <c r="G22" s="285"/>
      <c r="H22" s="286"/>
    </row>
    <row r="23" spans="1:8" s="287" customFormat="1" ht="17.399999999999999" customHeight="1" x14ac:dyDescent="0.45">
      <c r="A23" s="256" t="s">
        <v>340</v>
      </c>
      <c r="B23" s="288"/>
      <c r="C23" s="288"/>
      <c r="D23" s="289"/>
      <c r="E23" s="289"/>
      <c r="F23" s="288"/>
      <c r="G23" s="288"/>
      <c r="H23" s="290"/>
    </row>
    <row r="24" spans="1:8" s="287" customFormat="1" ht="17.399999999999999" customHeight="1" x14ac:dyDescent="0.45">
      <c r="A24" s="257" t="s">
        <v>341</v>
      </c>
      <c r="B24" s="291"/>
      <c r="C24" s="292"/>
      <c r="D24" s="293"/>
      <c r="E24" s="284"/>
      <c r="F24" s="284"/>
      <c r="G24" s="284"/>
      <c r="H24" s="286"/>
    </row>
    <row r="25" spans="1:8" s="296" customFormat="1" ht="17.399999999999999" customHeight="1" x14ac:dyDescent="0.45">
      <c r="A25" s="256" t="s">
        <v>342</v>
      </c>
      <c r="B25" s="294"/>
      <c r="C25" s="291"/>
      <c r="D25" s="291"/>
      <c r="E25" s="291"/>
      <c r="F25" s="291"/>
      <c r="G25" s="291"/>
      <c r="H25" s="295"/>
    </row>
    <row r="26" spans="1:8" s="287" customFormat="1" ht="17.399999999999999" customHeight="1" x14ac:dyDescent="0.45">
      <c r="A26" s="256" t="s">
        <v>343</v>
      </c>
      <c r="B26" s="291"/>
      <c r="C26" s="292"/>
      <c r="D26" s="284"/>
      <c r="E26" s="284"/>
      <c r="F26" s="291"/>
      <c r="G26" s="291"/>
      <c r="H26" s="295"/>
    </row>
    <row r="27" spans="1:8" s="287" customFormat="1" ht="17.399999999999999" customHeight="1" x14ac:dyDescent="0.45">
      <c r="A27" s="261" t="s">
        <v>344</v>
      </c>
      <c r="B27" s="291"/>
      <c r="C27" s="292"/>
      <c r="D27" s="284"/>
      <c r="E27" s="284"/>
      <c r="F27" s="291"/>
      <c r="G27" s="291"/>
      <c r="H27" s="295"/>
    </row>
    <row r="28" spans="1:8" x14ac:dyDescent="0.45">
      <c r="A28" s="297"/>
      <c r="B28" s="297"/>
      <c r="C28" s="298"/>
      <c r="D28" s="298"/>
      <c r="E28" s="299"/>
      <c r="F28" s="299"/>
      <c r="G28" s="300"/>
    </row>
  </sheetData>
  <mergeCells count="21">
    <mergeCell ref="A6:B6"/>
    <mergeCell ref="C6:E6"/>
    <mergeCell ref="F6:G6"/>
    <mergeCell ref="A2:D2"/>
    <mergeCell ref="F2:G2"/>
    <mergeCell ref="A3:B4"/>
    <mergeCell ref="C3:F4"/>
    <mergeCell ref="A5:G5"/>
    <mergeCell ref="F16:G16"/>
    <mergeCell ref="F17:G17"/>
    <mergeCell ref="F18:G18"/>
    <mergeCell ref="A7:A18"/>
    <mergeCell ref="F7:G7"/>
    <mergeCell ref="F8:G8"/>
    <mergeCell ref="F9:G9"/>
    <mergeCell ref="F10:G10"/>
    <mergeCell ref="F11:G11"/>
    <mergeCell ref="F12:G12"/>
    <mergeCell ref="F13:G13"/>
    <mergeCell ref="F14:G14"/>
    <mergeCell ref="F15:G15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お願い</vt:lpstr>
      <vt:lpstr>まるごとチラシ折込発注書</vt:lpstr>
      <vt:lpstr>チラシのみの配布発注書</vt:lpstr>
      <vt:lpstr>2024年情報誌スケジュール</vt:lpstr>
      <vt:lpstr>2024年チラシスケジュール</vt:lpstr>
      <vt:lpstr>2025年情報誌スケジュール</vt:lpstr>
      <vt:lpstr>2025年チラシスケジュール</vt:lpstr>
      <vt:lpstr>'2024年チラシスケジュール'!Print_Area</vt:lpstr>
      <vt:lpstr>'2024年情報誌スケジュール'!Print_Area</vt:lpstr>
      <vt:lpstr>'2025年チラシスケジュール'!Print_Area</vt:lpstr>
      <vt:lpstr>'2025年情報誌スケジュール'!Print_Area</vt:lpstr>
      <vt:lpstr>チラシのみの配布発注書!Print_Area</vt:lpstr>
      <vt:lpstr>まるごとチラシ折込発注書!Print_Area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萌愛</dc:creator>
  <cp:lastModifiedBy>高頭　昂太</cp:lastModifiedBy>
  <cp:lastPrinted>2024-08-08T04:05:07Z</cp:lastPrinted>
  <dcterms:created xsi:type="dcterms:W3CDTF">2024-03-14T05:36:04Z</dcterms:created>
  <dcterms:modified xsi:type="dcterms:W3CDTF">2024-11-13T23:37:45Z</dcterms:modified>
</cp:coreProperties>
</file>